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54" activeTab="4"/>
  </bookViews>
  <sheets>
    <sheet name="1.基础数据表" sheetId="1" r:id="rId1"/>
    <sheet name="2.整体支出绩效自评表" sheetId="2" r:id="rId2"/>
    <sheet name="3-1.业务工作专项资金自评表" sheetId="51" r:id="rId3"/>
    <sheet name="3-2 运行维护专项资金自评表" sheetId="53" r:id="rId4"/>
    <sheet name="3-3 教学楼改造专项资金自评" sheetId="52" r:id="rId5"/>
  </sheets>
  <definedNames>
    <definedName name="_xlnm.Print_Titles" localSheetId="1">'2.整体支出绩效自评表'!$13:$13</definedName>
    <definedName name="_xlnm.Print_Titles" localSheetId="2">'3-1.业务工作专项资金自评表'!$13:$13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决算报表数据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项目支出决算明细表业务工作经费，三项之和</t>
        </r>
      </text>
    </comment>
    <comment ref="D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预算批复表中专项资金情况表
</t>
        </r>
      </text>
    </comment>
    <comment ref="F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项目支出决算明细表业务工作经费，两项相加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项目支出决算明细表非税收入征收成本，两个项目相加</t>
        </r>
      </text>
    </comment>
    <comment ref="D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预算批复表中专项资金情况表</t>
        </r>
      </text>
    </comment>
    <comment ref="F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项目支出决算明细表非税收入征收成本</t>
        </r>
      </text>
    </comment>
    <comment ref="D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预算批复表中专项资金情况表
</t>
        </r>
      </text>
    </comment>
    <comment ref="D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部门收支总表基本支出</t>
        </r>
      </text>
    </comment>
    <comment ref="F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基本支出决算明细表</t>
        </r>
      </text>
    </comment>
    <comment ref="D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预算批复报表中的部门支出总表基本支出取数</t>
        </r>
      </text>
    </comment>
    <comment ref="D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预算报表</t>
        </r>
      </text>
    </comment>
    <comment ref="F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政府采购系统年报数据</t>
        </r>
      </text>
    </comment>
    <comment ref="F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收入支出决算总表最右边基本支出数据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收入支出决算总表 收入列</t>
        </r>
      </text>
    </comment>
    <comment ref="E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收入支出决算总表中 收入总计</t>
        </r>
      </text>
    </comment>
    <comment ref="F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决算报表中 收入支出总表本年支出合计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D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部门收支总表预算</t>
        </r>
      </text>
    </comment>
    <comment ref="E8" authorId="0">
      <text>
        <r>
          <rPr>
            <b/>
            <sz val="9"/>
            <rFont val="宋体"/>
            <charset val="134"/>
          </rPr>
          <t>Administr
2020年财政下指标明细</t>
        </r>
      </text>
    </comment>
    <comment ref="F8" authorId="0">
      <text>
        <r>
          <rPr>
            <b/>
            <sz val="9"/>
            <rFont val="宋体"/>
            <charset val="134"/>
          </rPr>
          <t>Administr
2020年财政下指标明细</t>
        </r>
      </text>
    </comment>
    <comment ref="E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2019年指标结转</t>
        </r>
      </text>
    </comment>
  </commentList>
</comments>
</file>

<file path=xl/sharedStrings.xml><?xml version="1.0" encoding="utf-8"?>
<sst xmlns="http://schemas.openxmlformats.org/spreadsheetml/2006/main" count="579" uniqueCount="290">
  <si>
    <t>附件2</t>
  </si>
  <si>
    <t>2020年度部门整体支出绩效评价基础数据表</t>
  </si>
  <si>
    <t>财政供养人员情况</t>
  </si>
  <si>
    <t>编制数</t>
  </si>
  <si>
    <r>
      <rPr>
        <b/>
        <sz val="10.5"/>
        <color indexed="8"/>
        <rFont val="Times New Roman"/>
        <charset val="134"/>
      </rPr>
      <t>2020</t>
    </r>
    <r>
      <rPr>
        <b/>
        <sz val="10.5"/>
        <color indexed="8"/>
        <rFont val="仿宋_GB2312"/>
        <charset val="134"/>
      </rPr>
      <t>年实际在职人数</t>
    </r>
  </si>
  <si>
    <t>控制率</t>
  </si>
  <si>
    <t>经费控制情况</t>
  </si>
  <si>
    <r>
      <rPr>
        <b/>
        <sz val="10.5"/>
        <color indexed="8"/>
        <rFont val="Times New Roman"/>
        <charset val="134"/>
      </rPr>
      <t>2019</t>
    </r>
    <r>
      <rPr>
        <b/>
        <sz val="10.5"/>
        <color indexed="8"/>
        <rFont val="仿宋_GB2312"/>
        <charset val="134"/>
      </rPr>
      <t>年决算数</t>
    </r>
  </si>
  <si>
    <r>
      <rPr>
        <b/>
        <sz val="10.5"/>
        <color indexed="8"/>
        <rFont val="Times New Roman"/>
        <charset val="134"/>
      </rPr>
      <t>2020</t>
    </r>
    <r>
      <rPr>
        <b/>
        <sz val="10.5"/>
        <color indexed="8"/>
        <rFont val="仿宋_GB2312"/>
        <charset val="134"/>
      </rPr>
      <t>年预算数</t>
    </r>
  </si>
  <si>
    <r>
      <rPr>
        <b/>
        <sz val="10.5"/>
        <color indexed="8"/>
        <rFont val="Times New Roman"/>
        <charset val="134"/>
      </rPr>
      <t>2020</t>
    </r>
    <r>
      <rPr>
        <b/>
        <sz val="10.5"/>
        <color indexed="8"/>
        <rFont val="仿宋_GB2312"/>
        <charset val="134"/>
      </rPr>
      <t>年决算数</t>
    </r>
  </si>
  <si>
    <t>三公经费</t>
  </si>
  <si>
    <r>
      <rPr>
        <sz val="10.5"/>
        <color rgb="FF000000"/>
        <rFont val="Times New Roman"/>
        <charset val="134"/>
      </rPr>
      <t xml:space="preserve">   1</t>
    </r>
    <r>
      <rPr>
        <sz val="10.5"/>
        <color rgb="FF000000"/>
        <rFont val="仿宋_GB2312"/>
        <charset val="134"/>
      </rPr>
      <t>、公务用车购置和维护经费</t>
    </r>
  </si>
  <si>
    <t xml:space="preserve">       其中：公车购置</t>
  </si>
  <si>
    <r>
      <rPr>
        <sz val="10.5"/>
        <color indexed="8"/>
        <rFont val="Times New Roman"/>
        <charset val="134"/>
      </rPr>
      <t xml:space="preserve">                  </t>
    </r>
    <r>
      <rPr>
        <sz val="10.5"/>
        <color indexed="8"/>
        <rFont val="宋体"/>
        <charset val="134"/>
      </rPr>
      <t>公车运行维护</t>
    </r>
  </si>
  <si>
    <r>
      <rPr>
        <sz val="10.5"/>
        <color indexed="8"/>
        <rFont val="Times New Roman"/>
        <charset val="134"/>
      </rPr>
      <t xml:space="preserve">   2</t>
    </r>
    <r>
      <rPr>
        <sz val="10.5"/>
        <color indexed="8"/>
        <rFont val="仿宋_GB2312"/>
        <charset val="134"/>
      </rPr>
      <t>、出国经费</t>
    </r>
  </si>
  <si>
    <r>
      <rPr>
        <sz val="10.5"/>
        <color indexed="8"/>
        <rFont val="Times New Roman"/>
        <charset val="134"/>
      </rPr>
      <t xml:space="preserve">   3</t>
    </r>
    <r>
      <rPr>
        <sz val="10.5"/>
        <color indexed="8"/>
        <rFont val="仿宋_GB2312"/>
        <charset val="134"/>
      </rPr>
      <t>、公务接待</t>
    </r>
  </si>
  <si>
    <t>项目支出：</t>
  </si>
  <si>
    <r>
      <rPr>
        <sz val="10.5"/>
        <color indexed="8"/>
        <rFont val="Times New Roman"/>
        <charset val="134"/>
      </rPr>
      <t xml:space="preserve">    1</t>
    </r>
    <r>
      <rPr>
        <sz val="10.5"/>
        <color indexed="8"/>
        <rFont val="仿宋_GB2312"/>
        <charset val="134"/>
      </rPr>
      <t>、业务工作专项</t>
    </r>
  </si>
  <si>
    <r>
      <rPr>
        <sz val="10.5"/>
        <color indexed="8"/>
        <rFont val="Times New Roman"/>
        <charset val="134"/>
      </rPr>
      <t xml:space="preserve">    2</t>
    </r>
    <r>
      <rPr>
        <sz val="10.5"/>
        <color indexed="8"/>
        <rFont val="仿宋_GB2312"/>
        <charset val="134"/>
      </rPr>
      <t>、运行维护专项</t>
    </r>
  </si>
  <si>
    <r>
      <rPr>
        <sz val="10.5"/>
        <color indexed="8"/>
        <rFont val="Times New Roman"/>
        <charset val="134"/>
      </rPr>
      <t xml:space="preserve">    3</t>
    </r>
    <r>
      <rPr>
        <sz val="10.5"/>
        <color indexed="8"/>
        <rFont val="仿宋_GB2312"/>
        <charset val="134"/>
      </rPr>
      <t>、市级专项资金（每个专项资金一行）</t>
    </r>
  </si>
  <si>
    <t>北校区教学楼改造</t>
  </si>
  <si>
    <t xml:space="preserve">  中等职业学校校舍建设（教师发展中心）</t>
  </si>
  <si>
    <t xml:space="preserve">  教师发展中心房屋防水及外墙装修</t>
  </si>
  <si>
    <t xml:space="preserve">  教师继续教育</t>
  </si>
  <si>
    <t xml:space="preserve">  教师发展中心南校区信息化建设</t>
  </si>
  <si>
    <t xml:space="preserve">  4、其他事业类发展资金</t>
  </si>
  <si>
    <t>公用经费(基本支出中的一般商品和服务支出)</t>
  </si>
  <si>
    <t xml:space="preserve">    其中：办公经费</t>
  </si>
  <si>
    <r>
      <rPr>
        <sz val="10.5"/>
        <color indexed="8"/>
        <rFont val="Times New Roman"/>
        <charset val="134"/>
      </rPr>
      <t xml:space="preserve">               </t>
    </r>
    <r>
      <rPr>
        <sz val="10.5"/>
        <color indexed="8"/>
        <rFont val="宋体"/>
        <charset val="134"/>
      </rPr>
      <t>水费、电费、差旅费</t>
    </r>
  </si>
  <si>
    <r>
      <rPr>
        <sz val="10.5"/>
        <color indexed="8"/>
        <rFont val="Times New Roman"/>
        <charset val="134"/>
      </rPr>
      <t xml:space="preserve">              </t>
    </r>
    <r>
      <rPr>
        <sz val="10.5"/>
        <color indexed="8"/>
        <rFont val="宋体"/>
        <charset val="134"/>
      </rPr>
      <t>会议费、培训费</t>
    </r>
  </si>
  <si>
    <t>政府采购金额</t>
  </si>
  <si>
    <t>部门基本支出预算调整</t>
  </si>
  <si>
    <t>楼堂馆所控制情况</t>
  </si>
  <si>
    <t>批复规模</t>
  </si>
  <si>
    <r>
      <rPr>
        <b/>
        <sz val="10.5"/>
        <color indexed="8"/>
        <rFont val="宋体"/>
        <charset val="134"/>
      </rPr>
      <t>实际规模</t>
    </r>
    <r>
      <rPr>
        <sz val="10"/>
        <color indexed="8"/>
        <rFont val="宋体"/>
        <charset val="134"/>
      </rPr>
      <t>（平方米）</t>
    </r>
  </si>
  <si>
    <t>规模控制率</t>
  </si>
  <si>
    <t>预算投资（万元）</t>
  </si>
  <si>
    <t>实际投资（万元）</t>
  </si>
  <si>
    <t>投资概算控制率</t>
  </si>
  <si>
    <r>
      <rPr>
        <sz val="10.5"/>
        <color indexed="8"/>
        <rFont val="宋体"/>
        <charset val="134"/>
      </rPr>
      <t>（</t>
    </r>
    <r>
      <rPr>
        <sz val="10.5"/>
        <color indexed="8"/>
        <rFont val="Times New Roman"/>
        <charset val="134"/>
      </rPr>
      <t>2020</t>
    </r>
    <r>
      <rPr>
        <sz val="10.5"/>
        <color indexed="8"/>
        <rFont val="仿宋_GB2312"/>
        <charset val="134"/>
      </rPr>
      <t>年完工项目）</t>
    </r>
  </si>
  <si>
    <t>（平方米）</t>
  </si>
  <si>
    <t>厉行节约保障措施</t>
  </si>
  <si>
    <t>厉行节约，严控运行成本。</t>
  </si>
  <si>
    <t>说明：“项目支出”需要填报基本支出以外的所有项目支出情况，“公用经费”填报基本支出中的一般商品和服务支出。</t>
  </si>
  <si>
    <t>填表人：郭建梅   填报日期：2021年6月18日   联系电话：18975725902   单位负责人签字：</t>
  </si>
  <si>
    <t>附件3</t>
  </si>
  <si>
    <t>2020年度部门整体支出绩效自评表</t>
  </si>
  <si>
    <t>省级预算部门名称</t>
  </si>
  <si>
    <t>郴州广播电视大学</t>
  </si>
  <si>
    <t>年度预算申请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</si>
  <si>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</si>
  <si>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</si>
  <si>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</si>
  <si>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</si>
  <si>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</si>
  <si>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</si>
  <si>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</si>
  <si>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 xml:space="preserve">  按收入性质分：1690.77</t>
  </si>
  <si>
    <t xml:space="preserve">  按支出性质分：1690.77</t>
  </si>
  <si>
    <t xml:space="preserve">     其中：  一般公共预算：</t>
  </si>
  <si>
    <t xml:space="preserve"> 其中：基本支出:</t>
  </si>
  <si>
    <t xml:space="preserve">           政府性基金拨款：</t>
  </si>
  <si>
    <t xml:space="preserve">      项目支出:</t>
  </si>
  <si>
    <t>纳入专户管理的非税收入拨款：</t>
  </si>
  <si>
    <t>事业单位经营服务支出：</t>
  </si>
  <si>
    <t xml:space="preserve">                其他资金：</t>
  </si>
  <si>
    <t>年度总体目标</t>
  </si>
  <si>
    <t>预期目标</t>
  </si>
  <si>
    <t>实际完成情况　</t>
  </si>
  <si>
    <t>计划开放教育招生4500人，实现非税收入1066万元；根据组织部门安排开展干部专题学习，向干部提供不低于50学时远程培训服务，计划完成社区教育、继续教育培训2万人次；北校区教学楼修缮改造项目2020年开始实施，2020底完成。</t>
  </si>
  <si>
    <t>2020年全年完成开放教育招生5900人，实现非税收入1621万元。干部教育完成全市11个县市区、市直149个单位，共计24444名干部学员参学准备工作，2020年我市共举办疫情防控与应急管理能力提升、疫情防控干部心理健康教育等培训班7期，累计培训各级各类干部约11.6 万人次，完成了干部教育“双百”目标。2020年共培训9个县市区4.3万余名专业技术人员。该项目年初进入设计、财评阶段，8月3日完成招投标，12月18日完工，预计资金缺口230万。</t>
  </si>
  <si>
    <t>绩效指标</t>
  </si>
  <si>
    <t>一级指标</t>
  </si>
  <si>
    <t>二级指标</t>
  </si>
  <si>
    <t>三级指标</t>
  </si>
  <si>
    <t>年度
指标值</t>
  </si>
  <si>
    <t>实际完成值</t>
  </si>
  <si>
    <t>偏差原因分析
及改进措施</t>
  </si>
  <si>
    <t>产出指标(50分)</t>
  </si>
  <si>
    <t>数量指标</t>
  </si>
  <si>
    <t>开放教育招生</t>
  </si>
  <si>
    <t>≥4500人</t>
  </si>
  <si>
    <t>5900人</t>
  </si>
  <si>
    <t>农民大学生培养计划</t>
  </si>
  <si>
    <t>计划培养1000人</t>
  </si>
  <si>
    <t>1118人</t>
  </si>
  <si>
    <t>基层人才培养招生</t>
  </si>
  <si>
    <t>400人</t>
  </si>
  <si>
    <t>329人</t>
  </si>
  <si>
    <t>非税收入</t>
  </si>
  <si>
    <t>≥1066万元</t>
  </si>
  <si>
    <t>1621万元</t>
  </si>
  <si>
    <t>干部教育年度学习学时</t>
  </si>
  <si>
    <t>50个学时</t>
  </si>
  <si>
    <t>≥50个学时</t>
  </si>
  <si>
    <t>干部网络学院专题培训班6期人数</t>
  </si>
  <si>
    <t>≥10万人次</t>
  </si>
  <si>
    <t>11.6万人次</t>
  </si>
  <si>
    <t>干部教育疫情防控自建课程</t>
  </si>
  <si>
    <t>11门</t>
  </si>
  <si>
    <t>社区教育知识普及系列课程资源</t>
  </si>
  <si>
    <t>131篇</t>
  </si>
  <si>
    <t>举办全民终身学习活动周场次</t>
  </si>
  <si>
    <t>5场</t>
  </si>
  <si>
    <t>中小学乡村教师适岗培训人数</t>
  </si>
  <si>
    <t>≥1000人</t>
  </si>
  <si>
    <t>1006人</t>
  </si>
  <si>
    <t>教师资格认定、注册、测评及面试人次</t>
  </si>
  <si>
    <t>≥10000人次</t>
  </si>
  <si>
    <t>10000多人次</t>
  </si>
  <si>
    <t>普通话测试人次</t>
  </si>
  <si>
    <t>≥5000人次</t>
  </si>
  <si>
    <t>5400人次</t>
  </si>
  <si>
    <t>信息技术发展测评人数</t>
  </si>
  <si>
    <t>≥2600人</t>
  </si>
  <si>
    <t>实际通过2678人</t>
  </si>
  <si>
    <t>农村教师公费定向培养人数</t>
  </si>
  <si>
    <t>≥1900人</t>
  </si>
  <si>
    <t>实际录取1917人</t>
  </si>
  <si>
    <t>教学楼提质改造</t>
  </si>
  <si>
    <t>按要求完成</t>
  </si>
  <si>
    <t>质量指标</t>
  </si>
  <si>
    <t>农民大学生创新创业演讲比赛</t>
  </si>
  <si>
    <t>获奖人数≥10%</t>
  </si>
  <si>
    <t>6人获得市里的一、二、三等奖，有1人获得省里的一等奖、1人获三等级奖</t>
  </si>
  <si>
    <t>干部教育年度学习完成率</t>
  </si>
  <si>
    <t>干部教育网络学院专题培训班合格率</t>
  </si>
  <si>
    <t>普通话测试及学分登记质量</t>
  </si>
  <si>
    <t>不出差错</t>
  </si>
  <si>
    <t>圆满完成</t>
  </si>
  <si>
    <t>不出差错，测评通过率达到100%</t>
  </si>
  <si>
    <t>测评通过率97.25%</t>
  </si>
  <si>
    <t>信息技术发展测评合格率</t>
  </si>
  <si>
    <t>合格率95%以上</t>
  </si>
  <si>
    <t>申报2722人录取2678人，通过率98.38%</t>
  </si>
  <si>
    <t>教学楼提质改造质量</t>
  </si>
  <si>
    <t>符合相关行业标准</t>
  </si>
  <si>
    <t>时效指标</t>
  </si>
  <si>
    <t>学历教育招生任务完成情况</t>
  </si>
  <si>
    <t>按时完成</t>
  </si>
  <si>
    <t>教学考试完成情况</t>
  </si>
  <si>
    <t>各类培训完成情况</t>
  </si>
  <si>
    <t>教学楼改造完成情况</t>
  </si>
  <si>
    <t>按合同规定时间完成</t>
  </si>
  <si>
    <t>成本指标</t>
  </si>
  <si>
    <t>学生学费收取情况</t>
  </si>
  <si>
    <t>按时收取</t>
  </si>
  <si>
    <t>上缴费用</t>
  </si>
  <si>
    <t>按时上缴</t>
  </si>
  <si>
    <t>资金使用合规性</t>
  </si>
  <si>
    <t>合规</t>
  </si>
  <si>
    <t>项目资金控制不超过预算</t>
  </si>
  <si>
    <t>≤100%</t>
  </si>
  <si>
    <t>教学楼改造成本</t>
  </si>
  <si>
    <t>不超过合同价10%</t>
  </si>
  <si>
    <t>未超过合同价10%</t>
  </si>
  <si>
    <t>效益指标（30分）</t>
  </si>
  <si>
    <t>经济效指标</t>
  </si>
  <si>
    <t>弥补学校人员经费及公用经费</t>
  </si>
  <si>
    <t>≥10%</t>
  </si>
  <si>
    <t>学生学习后就业工资待遇提升</t>
  </si>
  <si>
    <t>效果明显</t>
  </si>
  <si>
    <t>各类培训对我校带来经济效益</t>
  </si>
  <si>
    <t>各类培训对社会带来经济效益</t>
  </si>
  <si>
    <t>教学楼改造后对学校经济效益影响</t>
  </si>
  <si>
    <t>增加学校经济效益</t>
  </si>
  <si>
    <t>社会效益
指标</t>
  </si>
  <si>
    <t>提升市民的总体综合素质</t>
  </si>
  <si>
    <t>加强农村人才的培养</t>
  </si>
  <si>
    <t>提升学生的各项学习能力</t>
  </si>
  <si>
    <t>培训项目实施对社会发展所带来的直接或间接影响情况</t>
  </si>
  <si>
    <t>对社会发展带来正面影响</t>
  </si>
  <si>
    <t>改造项目对社会发展带来直接或间接影响</t>
  </si>
  <si>
    <t>带来正面影响</t>
  </si>
  <si>
    <t>社区教育所获奖项对我市影响</t>
  </si>
  <si>
    <t>生态效益指标</t>
  </si>
  <si>
    <t>农大学生利用所学知识改善农村村民的生态环境</t>
  </si>
  <si>
    <t>改善居民生活的环境氛围</t>
  </si>
  <si>
    <t>改造项目对生态环境带来直接或间接影响</t>
  </si>
  <si>
    <t>带来正面影响，美化了校园环境</t>
  </si>
  <si>
    <t>培训项目实施对生态环境所带来的直接或间接影响情况</t>
  </si>
  <si>
    <t>对生态发展带来正面影响</t>
  </si>
  <si>
    <t>可持续影响指标</t>
  </si>
  <si>
    <t>学生的文化水平</t>
  </si>
  <si>
    <t>逐年提升</t>
  </si>
  <si>
    <t>农民大学生培养人数</t>
  </si>
  <si>
    <t>逐年增加</t>
  </si>
  <si>
    <t>社区教育成果利用率</t>
  </si>
  <si>
    <t>有所提高</t>
  </si>
  <si>
    <t>明显提高</t>
  </si>
  <si>
    <t>社区教育成果选学次数</t>
  </si>
  <si>
    <t>有所增加</t>
  </si>
  <si>
    <t>明显增加</t>
  </si>
  <si>
    <t>改造项目实施对学校可持续发展带来直接或者间接影响</t>
  </si>
  <si>
    <t>有利于学校可持续发展</t>
  </si>
  <si>
    <t>改善了办学条件，增加学校美誉度，有利于学校可持续发展</t>
  </si>
  <si>
    <t>满意度指标（10分）</t>
  </si>
  <si>
    <t>服务对象满意度指标</t>
  </si>
  <si>
    <t>学生满意度</t>
  </si>
  <si>
    <t>满意</t>
  </si>
  <si>
    <t>市民满意度</t>
  </si>
  <si>
    <t>参学干部满意度</t>
  </si>
  <si>
    <t>培训学员满意度</t>
  </si>
  <si>
    <t>总分</t>
  </si>
  <si>
    <t xml:space="preserve"> </t>
  </si>
  <si>
    <t>填表人：郭建梅      填报日期：2021年6月20日      联系电话：18975725902     单位负责人签字：</t>
  </si>
  <si>
    <t>附件4</t>
  </si>
  <si>
    <t>2020年度部门项目支出绩效自评表</t>
  </si>
  <si>
    <t>项目支出名称</t>
  </si>
  <si>
    <t>业务工作专项</t>
  </si>
  <si>
    <t>主管部门</t>
  </si>
  <si>
    <t>郴州市教育局</t>
  </si>
  <si>
    <t>实施单位</t>
  </si>
  <si>
    <t>项目资金（万元）</t>
  </si>
  <si>
    <t>年初</t>
  </si>
  <si>
    <t>全年</t>
  </si>
  <si>
    <t>执行率(%)</t>
  </si>
  <si>
    <t>预算数</t>
  </si>
  <si>
    <t>执行数</t>
  </si>
  <si>
    <t>年度资金总额　</t>
  </si>
  <si>
    <t>其中：当年财政拨款　</t>
  </si>
  <si>
    <t>上年结转资金　</t>
  </si>
  <si>
    <t>其他资金</t>
  </si>
  <si>
    <t>实际完成情况</t>
  </si>
  <si>
    <t>根据组织部门安排开展干部专题学习，向干部提供不低于50学时远程培训服务，计划完成社区教育、继续教育培训2万人次</t>
  </si>
  <si>
    <t>干部教育完成全市11个县市区、市直149个单位，共计24444名干部学员参学准备工作，2020年我市共举办疫情防控与应急管理能力提升、疫情防控干部心理健康教育等培训班7期，累计培训各级各类干部约11.6 万人次，完成了干部教育“双百”目标。2020年共培训9个县市区4.3万余名专业技术人员。</t>
  </si>
  <si>
    <t>绩效
指标</t>
  </si>
  <si>
    <t>一级
指标</t>
  </si>
  <si>
    <t>二级
指标</t>
  </si>
  <si>
    <t>年度指标值</t>
  </si>
  <si>
    <t>偏差原因分析及改进措施</t>
  </si>
  <si>
    <t>产出指标（50分)</t>
  </si>
  <si>
    <t>数量 指标</t>
  </si>
  <si>
    <t>质量
指标</t>
  </si>
  <si>
    <t>时效 指标</t>
  </si>
  <si>
    <t>按文件通知完成各类培训及相关工作</t>
  </si>
  <si>
    <t>按文件及方案规定时间完成各项工作</t>
  </si>
  <si>
    <t>成本 指标</t>
  </si>
  <si>
    <t>资金控制不超过预算</t>
  </si>
  <si>
    <t>效益
指标
（30分）</t>
  </si>
  <si>
    <t>经济
效益
指标</t>
  </si>
  <si>
    <t xml:space="preserve">社会
效益
指标
</t>
  </si>
  <si>
    <t>湖南省优秀社区学校</t>
  </si>
  <si>
    <t>3所</t>
  </si>
  <si>
    <t>湖南省“优秀学习团队”</t>
  </si>
  <si>
    <t>2个</t>
  </si>
  <si>
    <t>湖南省“优秀学习团队学习型家庭</t>
  </si>
  <si>
    <t>湖南省“社区教育培训基地”</t>
  </si>
  <si>
    <t>1个</t>
  </si>
  <si>
    <t>个</t>
  </si>
  <si>
    <t>湖南省“终身学习品牌项目”</t>
  </si>
  <si>
    <t>关于社区教育相关活动的媒体报道次数</t>
  </si>
  <si>
    <t>10次</t>
  </si>
  <si>
    <t>12次</t>
  </si>
  <si>
    <t>郴州市干部教育培训网络学院获奖数量</t>
  </si>
  <si>
    <t>关于干部教育的媒体报道次数</t>
  </si>
  <si>
    <t xml:space="preserve">生态
效益
指标
</t>
  </si>
  <si>
    <t>可持续影响
指标</t>
  </si>
  <si>
    <t>成果（课程）利用率</t>
  </si>
  <si>
    <t>成果（课程）选学次数</t>
  </si>
  <si>
    <t>满意度
指标（10分）</t>
  </si>
  <si>
    <t>填表人：李丽琼     填报日期：2021年6月18日    联系电话：18175527890    单位负责人签字：</t>
  </si>
  <si>
    <t>运行维护专项</t>
  </si>
  <si>
    <t>计划开放教育招生4500人，实现非税收入1066万元</t>
  </si>
  <si>
    <t>2020年全年完成开放教育招生5900人，实现非税收入1621万元。</t>
  </si>
  <si>
    <t>学生学科合格率</t>
  </si>
  <si>
    <t>学生毕业率</t>
  </si>
  <si>
    <t>按国家开放大学的时间要求完成招生任务</t>
  </si>
  <si>
    <t>按国家开放大学的时间要求完成教学考试等工作</t>
  </si>
  <si>
    <t>收取学生学费</t>
  </si>
  <si>
    <t>拿到学历后，学生就业工资待遇提升</t>
  </si>
  <si>
    <t>北校区教学楼改造专项</t>
  </si>
  <si>
    <t>北校区教学楼修缮改造项目2020年开始实施，2020底完成。</t>
  </si>
  <si>
    <t>该项目年初进入设计、财评阶段，8月3日完成招投标，12月18日完工，预计资金缺口230万。</t>
  </si>
  <si>
    <t>教学楼修缮改造</t>
  </si>
  <si>
    <t>学员宿舍修缮改造</t>
  </si>
  <si>
    <t>按照相关行业标准</t>
  </si>
  <si>
    <t>合同规定时间</t>
  </si>
  <si>
    <t>招标中标价</t>
  </si>
  <si>
    <t>2021年完成结算才能确定工程最后价格</t>
  </si>
  <si>
    <t>对学校经济效益影响</t>
  </si>
  <si>
    <t>社会
效益
指标</t>
  </si>
  <si>
    <t>项目对社会发展带来直接或间接影响</t>
  </si>
  <si>
    <t>生态
效益
指标</t>
  </si>
  <si>
    <t>项目对生态环境带来直接或间接影响</t>
  </si>
  <si>
    <t>项目实施对学校可持续发展带来直接或者间接影响</t>
  </si>
  <si>
    <t>学员满意度</t>
  </si>
  <si>
    <t>　≥90%</t>
  </si>
  <si>
    <t>教师满意度</t>
  </si>
  <si>
    <t>填表人：罗继文    填报日期：2021年6月18日    联系电话：18873563238   单位负责人签字：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</si>
</sst>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_ "/>
    <numFmt numFmtId="178" formatCode="0.00_ "/>
    <numFmt numFmtId="179" formatCode="0.0%"/>
    <numFmt numFmtId="180" formatCode="0.00_);[Red]\(0.00\)"/>
  </numFmts>
  <fonts count="50">
    <font>
      <sz val="11"/>
      <color theme="1"/>
      <name val="宋体"/>
      <charset val="134"/>
      <scheme val="minor"/>
    </font>
    <font>
      <b/>
      <sz val="10"/>
      <color indexed="8"/>
      <name val="仿宋"/>
      <charset val="134"/>
    </font>
    <font>
      <sz val="10"/>
      <color indexed="8"/>
      <name val="仿宋"/>
      <charset val="134"/>
    </font>
    <font>
      <sz val="9"/>
      <color indexed="8"/>
      <name val="仿宋"/>
      <charset val="134"/>
    </font>
    <font>
      <b/>
      <sz val="9"/>
      <color indexed="8"/>
      <name val="仿宋"/>
      <charset val="134"/>
    </font>
    <font>
      <sz val="9"/>
      <color indexed="8"/>
      <name val="宋体"/>
      <charset val="134"/>
    </font>
    <font>
      <sz val="16"/>
      <color indexed="8"/>
      <name val="黑体"/>
      <charset val="134"/>
    </font>
    <font>
      <sz val="18"/>
      <color indexed="8"/>
      <name val="方正小标宋_GBK"/>
      <charset val="134"/>
    </font>
    <font>
      <sz val="9"/>
      <color indexed="8"/>
      <name val="方正小标宋_GBK"/>
      <charset val="134"/>
    </font>
    <font>
      <b/>
      <sz val="10"/>
      <color indexed="8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1"/>
      <color indexed="8"/>
      <name val="宋体"/>
      <charset val="134"/>
    </font>
    <font>
      <sz val="9"/>
      <color indexed="8"/>
      <name val="仿宋_GB2312"/>
      <charset val="134"/>
    </font>
    <font>
      <sz val="10"/>
      <color rgb="FFFF0000"/>
      <name val="仿宋_GB2312"/>
      <charset val="134"/>
    </font>
    <font>
      <b/>
      <sz val="11"/>
      <color indexed="8"/>
      <name val="宋体"/>
      <charset val="134"/>
    </font>
    <font>
      <sz val="20"/>
      <color indexed="8"/>
      <name val="方正小标宋_GBK"/>
      <charset val="134"/>
    </font>
    <font>
      <b/>
      <sz val="10.5"/>
      <color indexed="8"/>
      <name val="宋体"/>
      <charset val="134"/>
    </font>
    <font>
      <b/>
      <sz val="10.5"/>
      <color indexed="8"/>
      <name val="Times New Roman"/>
      <charset val="134"/>
    </font>
    <font>
      <sz val="10.5"/>
      <color indexed="8"/>
      <name val="Times New Roman"/>
      <charset val="134"/>
    </font>
    <font>
      <sz val="10.5"/>
      <color rgb="FF000000"/>
      <name val="Times New Roman"/>
      <charset val="134"/>
    </font>
    <font>
      <sz val="10.5"/>
      <name val="Times New Roman"/>
      <charset val="134"/>
    </font>
    <font>
      <sz val="10"/>
      <color indexed="8"/>
      <name val="宋体"/>
      <charset val="134"/>
    </font>
    <font>
      <sz val="10.5"/>
      <color indexed="8"/>
      <name val="宋体"/>
      <charset val="134"/>
    </font>
    <font>
      <sz val="11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.5"/>
      <color indexed="8"/>
      <name val="仿宋_GB2312"/>
      <charset val="134"/>
    </font>
    <font>
      <sz val="10.5"/>
      <color rgb="FF000000"/>
      <name val="仿宋_GB2312"/>
      <charset val="134"/>
    </font>
    <font>
      <sz val="10.5"/>
      <color indexed="8"/>
      <name val="仿宋_GB2312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39" fillId="13" borderId="9" applyNumberFormat="0" applyAlignment="0" applyProtection="0">
      <alignment vertical="center"/>
    </xf>
    <xf numFmtId="0" fontId="40" fillId="27" borderId="13" applyNumberFormat="0" applyAlignment="0" applyProtection="0">
      <alignment vertical="center"/>
    </xf>
    <xf numFmtId="0" fontId="30" fillId="0" borderId="0"/>
    <xf numFmtId="0" fontId="29" fillId="2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12" fillId="0" borderId="0"/>
    <xf numFmtId="0" fontId="44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justify" vertical="center" wrapText="1" indent="2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 shrinkToFit="1"/>
    </xf>
    <xf numFmtId="9" fontId="10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/>
    </xf>
    <xf numFmtId="9" fontId="10" fillId="0" borderId="1" xfId="0" applyNumberFormat="1" applyFont="1" applyFill="1" applyBorder="1" applyAlignment="1">
      <alignment horizontal="justify" vertical="center"/>
    </xf>
    <xf numFmtId="10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0" fillId="3" borderId="0" xfId="0" applyFill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0" fontId="19" fillId="0" borderId="1" xfId="0" applyNumberFormat="1" applyFont="1" applyFill="1" applyBorder="1" applyAlignment="1">
      <alignment horizontal="center" vertical="center" wrapText="1"/>
    </xf>
    <xf numFmtId="10" fontId="19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178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176" fontId="19" fillId="0" borderId="5" xfId="0" applyNumberFormat="1" applyFont="1" applyFill="1" applyBorder="1" applyAlignment="1">
      <alignment horizontal="center" vertical="center" wrapText="1"/>
    </xf>
    <xf numFmtId="176" fontId="19" fillId="0" borderId="7" xfId="0" applyNumberFormat="1" applyFont="1" applyFill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9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31C1098EE4C24C0ABC43A4A397488AB8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_68838C8F6DDD48DEB046BD930F384E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G34"/>
  <sheetViews>
    <sheetView workbookViewId="0">
      <selection activeCell="F12" sqref="F12:G12"/>
    </sheetView>
  </sheetViews>
  <sheetFormatPr defaultColWidth="8.75" defaultRowHeight="13.5" outlineLevelCol="6"/>
  <cols>
    <col min="1" max="1" width="29.625" customWidth="1"/>
    <col min="2" max="4" width="8.75" style="1"/>
    <col min="5" max="5" width="10" style="1" customWidth="1"/>
    <col min="6" max="6" width="8.75" style="1"/>
    <col min="7" max="7" width="8.5" customWidth="1"/>
  </cols>
  <sheetData>
    <row r="1" ht="20.25" spans="1:1">
      <c r="A1" s="63" t="s">
        <v>0</v>
      </c>
    </row>
    <row r="2" ht="28.5" customHeight="1" spans="1:7">
      <c r="A2" s="89" t="s">
        <v>1</v>
      </c>
      <c r="B2" s="90"/>
      <c r="C2" s="90"/>
      <c r="D2" s="90"/>
      <c r="E2" s="90"/>
      <c r="F2" s="90"/>
      <c r="G2" s="89"/>
    </row>
    <row r="3" ht="20.1" customHeight="1" spans="1:7">
      <c r="A3" s="91" t="s">
        <v>2</v>
      </c>
      <c r="B3" s="92" t="s">
        <v>3</v>
      </c>
      <c r="C3" s="92"/>
      <c r="D3" s="92" t="s">
        <v>4</v>
      </c>
      <c r="E3" s="92"/>
      <c r="F3" s="92" t="s">
        <v>5</v>
      </c>
      <c r="G3" s="93"/>
    </row>
    <row r="4" ht="20.1" customHeight="1" spans="1:7">
      <c r="A4" s="93"/>
      <c r="B4" s="94">
        <v>75</v>
      </c>
      <c r="C4" s="94"/>
      <c r="D4" s="94">
        <v>73</v>
      </c>
      <c r="E4" s="94"/>
      <c r="F4" s="95">
        <f>D4/B4</f>
        <v>0.973333333333333</v>
      </c>
      <c r="G4" s="96"/>
    </row>
    <row r="5" ht="20.1" customHeight="1" spans="1:7">
      <c r="A5" s="91" t="s">
        <v>6</v>
      </c>
      <c r="B5" s="92" t="s">
        <v>7</v>
      </c>
      <c r="C5" s="92"/>
      <c r="D5" s="92" t="s">
        <v>8</v>
      </c>
      <c r="E5" s="92"/>
      <c r="F5" s="92" t="s">
        <v>9</v>
      </c>
      <c r="G5" s="93"/>
    </row>
    <row r="6" ht="20.1" customHeight="1" spans="1:7">
      <c r="A6" s="97" t="s">
        <v>10</v>
      </c>
      <c r="B6" s="94">
        <f>SUM(B7,B10,B11)</f>
        <v>7.76</v>
      </c>
      <c r="C6" s="94"/>
      <c r="D6" s="94">
        <f>SUM(D7,D10,D11)</f>
        <v>24</v>
      </c>
      <c r="E6" s="94"/>
      <c r="F6" s="94">
        <f>SUM(F7,F10,F11)</f>
        <v>5.63</v>
      </c>
      <c r="G6" s="98"/>
    </row>
    <row r="7" ht="20.1" customHeight="1" spans="1:7">
      <c r="A7" s="99" t="s">
        <v>11</v>
      </c>
      <c r="B7" s="100">
        <v>5.8</v>
      </c>
      <c r="C7" s="100"/>
      <c r="D7" s="94">
        <v>12</v>
      </c>
      <c r="E7" s="94"/>
      <c r="F7" s="94">
        <v>3.91</v>
      </c>
      <c r="G7" s="98"/>
    </row>
    <row r="8" ht="20.1" customHeight="1" spans="1:7">
      <c r="A8" s="101" t="s">
        <v>12</v>
      </c>
      <c r="B8" s="94"/>
      <c r="C8" s="94"/>
      <c r="D8" s="94"/>
      <c r="E8" s="94"/>
      <c r="F8" s="94"/>
      <c r="G8" s="98"/>
    </row>
    <row r="9" ht="20.1" customHeight="1" spans="1:7">
      <c r="A9" s="101" t="s">
        <v>13</v>
      </c>
      <c r="B9" s="100">
        <v>5.8</v>
      </c>
      <c r="C9" s="100"/>
      <c r="D9" s="94">
        <v>12</v>
      </c>
      <c r="E9" s="94"/>
      <c r="F9" s="94">
        <v>3.91</v>
      </c>
      <c r="G9" s="98"/>
    </row>
    <row r="10" ht="20.1" customHeight="1" spans="1:7">
      <c r="A10" s="101" t="s">
        <v>14</v>
      </c>
      <c r="B10" s="94"/>
      <c r="C10" s="94"/>
      <c r="D10" s="94"/>
      <c r="E10" s="94"/>
      <c r="F10" s="94"/>
      <c r="G10" s="98"/>
    </row>
    <row r="11" ht="20.1" customHeight="1" spans="1:7">
      <c r="A11" s="101" t="s">
        <v>15</v>
      </c>
      <c r="B11" s="94">
        <v>1.96</v>
      </c>
      <c r="C11" s="94"/>
      <c r="D11" s="94">
        <v>12</v>
      </c>
      <c r="E11" s="94"/>
      <c r="F11" s="94">
        <v>1.72</v>
      </c>
      <c r="G11" s="98"/>
    </row>
    <row r="12" s="87" customFormat="1" ht="20.1" customHeight="1" spans="1:7">
      <c r="A12" s="102" t="s">
        <v>16</v>
      </c>
      <c r="B12" s="94">
        <f>SUM(B13:C15)</f>
        <v>2159.14</v>
      </c>
      <c r="C12" s="103"/>
      <c r="D12" s="94">
        <f>SUM(D13:E15)</f>
        <v>481.57</v>
      </c>
      <c r="E12" s="103"/>
      <c r="F12" s="94">
        <f>SUM(F13:G15)</f>
        <v>1398.51</v>
      </c>
      <c r="G12" s="103"/>
    </row>
    <row r="13" ht="20.1" customHeight="1" spans="1:7">
      <c r="A13" s="101" t="s">
        <v>17</v>
      </c>
      <c r="B13" s="104">
        <v>233.9</v>
      </c>
      <c r="C13" s="104"/>
      <c r="D13" s="104">
        <v>111</v>
      </c>
      <c r="E13" s="104"/>
      <c r="F13" s="104">
        <v>59.95</v>
      </c>
      <c r="G13" s="105"/>
    </row>
    <row r="14" ht="20.1" customHeight="1" spans="1:7">
      <c r="A14" s="101" t="s">
        <v>18</v>
      </c>
      <c r="B14" s="104">
        <v>703.36</v>
      </c>
      <c r="C14" s="104"/>
      <c r="D14" s="104">
        <v>266.57</v>
      </c>
      <c r="E14" s="104"/>
      <c r="F14" s="104">
        <v>1055.36</v>
      </c>
      <c r="G14" s="105"/>
    </row>
    <row r="15" ht="30" customHeight="1" spans="1:7">
      <c r="A15" s="101" t="s">
        <v>19</v>
      </c>
      <c r="B15" s="104">
        <f>SUM(B16:C20)</f>
        <v>1221.88</v>
      </c>
      <c r="C15" s="104"/>
      <c r="D15" s="104">
        <f>SUM(D16:E20)</f>
        <v>104</v>
      </c>
      <c r="E15" s="104"/>
      <c r="F15" s="104">
        <f>SUM(F16:G20)</f>
        <v>283.2</v>
      </c>
      <c r="G15" s="104"/>
    </row>
    <row r="16" ht="30" customHeight="1" spans="1:7">
      <c r="A16" s="101" t="s">
        <v>20</v>
      </c>
      <c r="B16" s="106"/>
      <c r="C16" s="107"/>
      <c r="D16" s="106">
        <v>104</v>
      </c>
      <c r="E16" s="107"/>
      <c r="F16" s="106">
        <v>104</v>
      </c>
      <c r="G16" s="108"/>
    </row>
    <row r="17" ht="30" customHeight="1" spans="1:7">
      <c r="A17" s="101" t="s">
        <v>21</v>
      </c>
      <c r="B17" s="104">
        <v>326.89</v>
      </c>
      <c r="C17" s="104"/>
      <c r="D17" s="104"/>
      <c r="E17" s="104"/>
      <c r="F17" s="104">
        <v>113.77</v>
      </c>
      <c r="G17" s="104"/>
    </row>
    <row r="18" ht="30" customHeight="1" spans="1:7">
      <c r="A18" s="101" t="s">
        <v>22</v>
      </c>
      <c r="B18" s="104">
        <v>47.16</v>
      </c>
      <c r="C18" s="104"/>
      <c r="D18" s="104"/>
      <c r="E18" s="104"/>
      <c r="F18" s="106">
        <v>12.84</v>
      </c>
      <c r="G18" s="108"/>
    </row>
    <row r="19" ht="30" customHeight="1" spans="1:7">
      <c r="A19" s="101" t="s">
        <v>23</v>
      </c>
      <c r="B19" s="104">
        <v>690.75</v>
      </c>
      <c r="C19" s="104"/>
      <c r="D19" s="104"/>
      <c r="E19" s="104"/>
      <c r="F19" s="106">
        <v>34.67</v>
      </c>
      <c r="G19" s="108"/>
    </row>
    <row r="20" ht="30" customHeight="1" spans="1:7">
      <c r="A20" s="101" t="s">
        <v>24</v>
      </c>
      <c r="B20" s="104">
        <v>157.08</v>
      </c>
      <c r="C20" s="104"/>
      <c r="D20" s="104"/>
      <c r="E20" s="104"/>
      <c r="F20" s="106">
        <v>17.92</v>
      </c>
      <c r="G20" s="108"/>
    </row>
    <row r="21" ht="20.1" customHeight="1" spans="1:7">
      <c r="A21" s="101" t="s">
        <v>25</v>
      </c>
      <c r="B21" s="104"/>
      <c r="C21" s="104"/>
      <c r="D21" s="104"/>
      <c r="E21" s="104"/>
      <c r="F21" s="104"/>
      <c r="G21" s="105"/>
    </row>
    <row r="22" ht="27.75" customHeight="1" spans="1:7">
      <c r="A22" s="97" t="s">
        <v>26</v>
      </c>
      <c r="B22" s="94">
        <v>391.15</v>
      </c>
      <c r="C22" s="94"/>
      <c r="D22" s="94">
        <v>114.85</v>
      </c>
      <c r="E22" s="94"/>
      <c r="F22" s="94">
        <v>133.55</v>
      </c>
      <c r="G22" s="98"/>
    </row>
    <row r="23" ht="20.1" customHeight="1" spans="1:7">
      <c r="A23" s="101" t="s">
        <v>27</v>
      </c>
      <c r="B23" s="109">
        <v>25.05</v>
      </c>
      <c r="C23" s="109"/>
      <c r="D23" s="109">
        <v>10</v>
      </c>
      <c r="E23" s="109"/>
      <c r="F23" s="109">
        <v>8.4</v>
      </c>
      <c r="G23" s="110"/>
    </row>
    <row r="24" ht="20.1" customHeight="1" spans="1:7">
      <c r="A24" s="101" t="s">
        <v>28</v>
      </c>
      <c r="B24" s="109">
        <v>25.62</v>
      </c>
      <c r="C24" s="109"/>
      <c r="D24" s="109">
        <v>18.58</v>
      </c>
      <c r="E24" s="109"/>
      <c r="F24" s="109">
        <v>8.6</v>
      </c>
      <c r="G24" s="110"/>
    </row>
    <row r="25" ht="20.1" customHeight="1" spans="1:7">
      <c r="A25" s="101" t="s">
        <v>29</v>
      </c>
      <c r="B25" s="109">
        <v>12.69</v>
      </c>
      <c r="C25" s="109"/>
      <c r="D25" s="109">
        <v>7</v>
      </c>
      <c r="E25" s="109"/>
      <c r="F25" s="109">
        <v>5.81</v>
      </c>
      <c r="G25" s="110"/>
    </row>
    <row r="26" ht="20.1" customHeight="1" spans="1:7">
      <c r="A26" s="97" t="s">
        <v>30</v>
      </c>
      <c r="B26" s="94">
        <v>787.42</v>
      </c>
      <c r="C26" s="94"/>
      <c r="D26" s="94">
        <v>594</v>
      </c>
      <c r="E26" s="94"/>
      <c r="F26" s="94">
        <v>293.43</v>
      </c>
      <c r="G26" s="98"/>
    </row>
    <row r="27" ht="20.1" customHeight="1" spans="1:7">
      <c r="A27" s="97" t="s">
        <v>31</v>
      </c>
      <c r="B27" s="94">
        <v>1789.2</v>
      </c>
      <c r="C27" s="94"/>
      <c r="D27" s="104">
        <v>1771.24</v>
      </c>
      <c r="E27" s="104"/>
      <c r="F27" s="104">
        <v>1638.22</v>
      </c>
      <c r="G27" s="105"/>
    </row>
    <row r="28" s="88" customFormat="1" ht="20.1" customHeight="1" spans="1:7">
      <c r="A28" s="91" t="s">
        <v>32</v>
      </c>
      <c r="B28" s="111" t="s">
        <v>33</v>
      </c>
      <c r="C28" s="111" t="s">
        <v>34</v>
      </c>
      <c r="D28" s="111" t="s">
        <v>35</v>
      </c>
      <c r="E28" s="111" t="s">
        <v>36</v>
      </c>
      <c r="F28" s="111" t="s">
        <v>37</v>
      </c>
      <c r="G28" s="91" t="s">
        <v>38</v>
      </c>
    </row>
    <row r="29" ht="20.1" customHeight="1" spans="1:7">
      <c r="A29" s="98" t="s">
        <v>39</v>
      </c>
      <c r="B29" s="112" t="s">
        <v>40</v>
      </c>
      <c r="C29" s="94"/>
      <c r="D29" s="94"/>
      <c r="E29" s="94"/>
      <c r="F29" s="94"/>
      <c r="G29" s="98"/>
    </row>
    <row r="30" ht="20.1" customHeight="1" spans="1:7">
      <c r="A30" s="113"/>
      <c r="B30" s="94"/>
      <c r="C30" s="114"/>
      <c r="D30" s="114"/>
      <c r="E30" s="114"/>
      <c r="F30" s="114"/>
      <c r="G30" s="101"/>
    </row>
    <row r="31" ht="48" customHeight="1" spans="1:7">
      <c r="A31" s="91" t="s">
        <v>41</v>
      </c>
      <c r="B31" s="115" t="s">
        <v>42</v>
      </c>
      <c r="C31" s="114"/>
      <c r="D31" s="114"/>
      <c r="E31" s="114"/>
      <c r="F31" s="114"/>
      <c r="G31" s="114"/>
    </row>
    <row r="32" ht="38.1" customHeight="1" spans="1:7">
      <c r="A32" s="116" t="s">
        <v>43</v>
      </c>
      <c r="B32" s="117"/>
      <c r="C32" s="117"/>
      <c r="D32" s="117"/>
      <c r="E32" s="117"/>
      <c r="F32" s="117"/>
      <c r="G32" s="116"/>
    </row>
    <row r="33" ht="21" customHeight="1" spans="1:7">
      <c r="A33" s="118" t="s">
        <v>44</v>
      </c>
      <c r="B33" s="119"/>
      <c r="C33" s="119"/>
      <c r="D33" s="119"/>
      <c r="E33" s="119"/>
      <c r="F33" s="119"/>
      <c r="G33" s="118"/>
    </row>
    <row r="34" ht="20.1" customHeight="1"/>
  </sheetData>
  <mergeCells count="85">
    <mergeCell ref="A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31:G31"/>
    <mergeCell ref="A32:G32"/>
    <mergeCell ref="A33:G33"/>
    <mergeCell ref="A3:A4"/>
    <mergeCell ref="C28:C29"/>
    <mergeCell ref="D28:D29"/>
    <mergeCell ref="E28:E29"/>
    <mergeCell ref="F28:F29"/>
    <mergeCell ref="G28:G29"/>
  </mergeCells>
  <printOptions horizontalCentered="1"/>
  <pageMargins left="0.511805555555556" right="0.472222222222222" top="0.472222222222222" bottom="0.196527777777778" header="0.275" footer="0.196527777777778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J71"/>
  <sheetViews>
    <sheetView topLeftCell="A20" workbookViewId="0">
      <selection activeCell="E17" sqref="E17"/>
    </sheetView>
  </sheetViews>
  <sheetFormatPr defaultColWidth="8.75" defaultRowHeight="13.5"/>
  <cols>
    <col min="1" max="1" width="8.375" customWidth="1"/>
    <col min="2" max="2" width="7.625" customWidth="1"/>
    <col min="3" max="3" width="5.875" customWidth="1"/>
    <col min="4" max="4" width="12.875" customWidth="1"/>
    <col min="5" max="5" width="11" style="62" customWidth="1"/>
    <col min="6" max="6" width="11.625" customWidth="1"/>
    <col min="7" max="7" width="8.75" style="62"/>
    <col min="8" max="8" width="7.25" style="62" customWidth="1"/>
    <col min="9" max="9" width="13.5" customWidth="1"/>
  </cols>
  <sheetData>
    <row r="1" ht="20.25" spans="1:1">
      <c r="A1" s="63" t="s">
        <v>45</v>
      </c>
    </row>
    <row r="2" ht="22.5" spans="1:9">
      <c r="A2" s="64" t="s">
        <v>46</v>
      </c>
      <c r="B2" s="64"/>
      <c r="C2" s="64"/>
      <c r="D2" s="64"/>
      <c r="E2" s="64"/>
      <c r="F2" s="64"/>
      <c r="G2" s="64"/>
      <c r="H2" s="64"/>
      <c r="I2" s="64"/>
    </row>
    <row r="3" ht="28.5" customHeight="1" spans="1:9">
      <c r="A3" s="65" t="s">
        <v>47</v>
      </c>
      <c r="B3" s="66" t="s">
        <v>48</v>
      </c>
      <c r="C3" s="66"/>
      <c r="D3" s="66"/>
      <c r="E3" s="66"/>
      <c r="F3" s="66"/>
      <c r="G3" s="66"/>
      <c r="H3" s="66"/>
      <c r="I3" s="66"/>
    </row>
    <row r="4" ht="35.25" customHeight="1" spans="1:9">
      <c r="A4" s="66" t="s">
        <v>49</v>
      </c>
      <c r="B4" s="66"/>
      <c r="C4" s="66"/>
      <c r="D4" s="66" t="s">
        <v>50</v>
      </c>
      <c r="E4" s="67" t="s">
        <v>51</v>
      </c>
      <c r="F4" s="68" t="s">
        <v>52</v>
      </c>
      <c r="G4" s="68" t="s">
        <v>53</v>
      </c>
      <c r="H4" s="68" t="s">
        <v>54</v>
      </c>
      <c r="I4" s="68" t="s">
        <v>55</v>
      </c>
    </row>
    <row r="5" s="1" customFormat="1" ht="25.5" customHeight="1" spans="1:9">
      <c r="A5" s="15"/>
      <c r="B5" s="13" t="s">
        <v>56</v>
      </c>
      <c r="C5" s="13"/>
      <c r="D5" s="69">
        <v>1690.77</v>
      </c>
      <c r="E5" s="70">
        <v>3146.7</v>
      </c>
      <c r="F5" s="69">
        <v>3212.16</v>
      </c>
      <c r="G5" s="13">
        <v>10</v>
      </c>
      <c r="H5" s="54">
        <v>1</v>
      </c>
      <c r="I5" s="17">
        <f>G5*H5</f>
        <v>10</v>
      </c>
    </row>
    <row r="6" s="1" customFormat="1" ht="25.5" customHeight="1" spans="1:9">
      <c r="A6" s="66"/>
      <c r="B6" s="71" t="s">
        <v>57</v>
      </c>
      <c r="C6" s="72"/>
      <c r="D6" s="72"/>
      <c r="E6" s="73"/>
      <c r="F6" s="14" t="s">
        <v>58</v>
      </c>
      <c r="G6" s="13"/>
      <c r="H6" s="13"/>
      <c r="I6" s="14"/>
    </row>
    <row r="7" s="1" customFormat="1" ht="25.5" customHeight="1" spans="1:9">
      <c r="A7" s="66"/>
      <c r="B7" s="74" t="s">
        <v>59</v>
      </c>
      <c r="C7" s="75"/>
      <c r="D7" s="75"/>
      <c r="E7" s="42">
        <v>1194.77</v>
      </c>
      <c r="F7" s="74" t="s">
        <v>60</v>
      </c>
      <c r="G7" s="75"/>
      <c r="H7" s="75"/>
      <c r="I7" s="18">
        <v>1126.17</v>
      </c>
    </row>
    <row r="8" s="1" customFormat="1" ht="25.5" customHeight="1" spans="1:9">
      <c r="A8" s="66"/>
      <c r="B8" s="74" t="s">
        <v>61</v>
      </c>
      <c r="C8" s="75"/>
      <c r="D8" s="75"/>
      <c r="E8" s="42"/>
      <c r="F8" s="74" t="s">
        <v>62</v>
      </c>
      <c r="G8" s="75"/>
      <c r="H8" s="75"/>
      <c r="I8" s="18">
        <v>481.57</v>
      </c>
    </row>
    <row r="9" ht="25.5" customHeight="1" spans="1:9">
      <c r="A9" s="66"/>
      <c r="B9" s="67" t="s">
        <v>63</v>
      </c>
      <c r="C9" s="76"/>
      <c r="D9" s="76"/>
      <c r="E9" s="42">
        <v>396</v>
      </c>
      <c r="F9" s="74" t="s">
        <v>64</v>
      </c>
      <c r="G9" s="75"/>
      <c r="H9" s="75"/>
      <c r="I9" s="18">
        <v>83.03</v>
      </c>
    </row>
    <row r="10" ht="25.5" customHeight="1" spans="1:9">
      <c r="A10" s="66"/>
      <c r="B10" s="67" t="s">
        <v>65</v>
      </c>
      <c r="C10" s="76"/>
      <c r="D10" s="76"/>
      <c r="E10" s="42">
        <v>100</v>
      </c>
      <c r="F10" s="74"/>
      <c r="G10" s="75"/>
      <c r="H10" s="75"/>
      <c r="I10" s="18"/>
    </row>
    <row r="11" ht="25.5" customHeight="1" spans="1:9">
      <c r="A11" s="66" t="s">
        <v>66</v>
      </c>
      <c r="B11" s="66" t="s">
        <v>67</v>
      </c>
      <c r="C11" s="66"/>
      <c r="D11" s="66"/>
      <c r="E11" s="66"/>
      <c r="F11" s="66" t="s">
        <v>68</v>
      </c>
      <c r="G11" s="66"/>
      <c r="H11" s="66"/>
      <c r="I11" s="66"/>
    </row>
    <row r="12" ht="141" customHeight="1" spans="1:9">
      <c r="A12" s="66"/>
      <c r="B12" s="65" t="s">
        <v>69</v>
      </c>
      <c r="C12" s="65"/>
      <c r="D12" s="65"/>
      <c r="E12" s="66"/>
      <c r="F12" s="65" t="s">
        <v>70</v>
      </c>
      <c r="G12" s="66"/>
      <c r="H12" s="66"/>
      <c r="I12" s="65"/>
    </row>
    <row r="13" ht="39" customHeight="1" spans="1:9">
      <c r="A13" s="77" t="s">
        <v>71</v>
      </c>
      <c r="B13" s="66" t="s">
        <v>72</v>
      </c>
      <c r="C13" s="66" t="s">
        <v>73</v>
      </c>
      <c r="D13" s="66" t="s">
        <v>74</v>
      </c>
      <c r="E13" s="66" t="s">
        <v>75</v>
      </c>
      <c r="F13" s="78" t="s">
        <v>76</v>
      </c>
      <c r="G13" s="66" t="s">
        <v>53</v>
      </c>
      <c r="H13" s="66" t="s">
        <v>55</v>
      </c>
      <c r="I13" s="66" t="s">
        <v>77</v>
      </c>
    </row>
    <row r="14" ht="23.25" customHeight="1" spans="1:9">
      <c r="A14" s="68" t="s">
        <v>71</v>
      </c>
      <c r="B14" s="68" t="s">
        <v>78</v>
      </c>
      <c r="C14" s="66" t="s">
        <v>79</v>
      </c>
      <c r="D14" s="45" t="s">
        <v>80</v>
      </c>
      <c r="E14" s="22" t="s">
        <v>81</v>
      </c>
      <c r="F14" s="13" t="s">
        <v>82</v>
      </c>
      <c r="G14" s="13">
        <v>2</v>
      </c>
      <c r="H14" s="13">
        <v>2</v>
      </c>
      <c r="I14" s="65"/>
    </row>
    <row r="15" ht="23.25" customHeight="1" spans="1:9">
      <c r="A15" s="79"/>
      <c r="B15" s="79"/>
      <c r="C15" s="66"/>
      <c r="D15" s="45" t="s">
        <v>83</v>
      </c>
      <c r="E15" s="22" t="s">
        <v>84</v>
      </c>
      <c r="F15" s="13" t="s">
        <v>85</v>
      </c>
      <c r="G15" s="13">
        <v>2</v>
      </c>
      <c r="H15" s="13">
        <v>2</v>
      </c>
      <c r="I15" s="65"/>
    </row>
    <row r="16" ht="23.25" customHeight="1" spans="1:9">
      <c r="A16" s="79"/>
      <c r="B16" s="79"/>
      <c r="C16" s="66"/>
      <c r="D16" s="45" t="s">
        <v>86</v>
      </c>
      <c r="E16" s="22" t="s">
        <v>87</v>
      </c>
      <c r="F16" s="13" t="s">
        <v>88</v>
      </c>
      <c r="G16" s="13">
        <v>1</v>
      </c>
      <c r="H16" s="42">
        <f>(329/400)*G16</f>
        <v>0.8225</v>
      </c>
      <c r="I16" s="65"/>
    </row>
    <row r="17" ht="23.25" customHeight="1" spans="1:9">
      <c r="A17" s="79"/>
      <c r="B17" s="79"/>
      <c r="C17" s="66"/>
      <c r="D17" s="46" t="s">
        <v>89</v>
      </c>
      <c r="E17" s="22" t="s">
        <v>90</v>
      </c>
      <c r="F17" s="13" t="s">
        <v>91</v>
      </c>
      <c r="G17" s="13">
        <v>2</v>
      </c>
      <c r="H17" s="13">
        <v>2</v>
      </c>
      <c r="I17" s="65"/>
    </row>
    <row r="18" ht="23.25" customHeight="1" spans="1:9">
      <c r="A18" s="79"/>
      <c r="B18" s="79"/>
      <c r="C18" s="66"/>
      <c r="D18" s="45" t="s">
        <v>92</v>
      </c>
      <c r="E18" s="29" t="s">
        <v>93</v>
      </c>
      <c r="F18" s="58" t="s">
        <v>94</v>
      </c>
      <c r="G18" s="13">
        <v>1</v>
      </c>
      <c r="H18" s="13">
        <v>1</v>
      </c>
      <c r="I18" s="65"/>
    </row>
    <row r="19" ht="23.25" customHeight="1" spans="1:9">
      <c r="A19" s="79"/>
      <c r="B19" s="79"/>
      <c r="C19" s="66"/>
      <c r="D19" s="46" t="s">
        <v>95</v>
      </c>
      <c r="E19" s="47" t="s">
        <v>96</v>
      </c>
      <c r="F19" s="47" t="s">
        <v>97</v>
      </c>
      <c r="G19" s="13">
        <v>2</v>
      </c>
      <c r="H19" s="13">
        <v>2</v>
      </c>
      <c r="I19" s="65"/>
    </row>
    <row r="20" ht="23.25" customHeight="1" spans="1:9">
      <c r="A20" s="79"/>
      <c r="B20" s="79"/>
      <c r="C20" s="66"/>
      <c r="D20" s="46" t="s">
        <v>98</v>
      </c>
      <c r="E20" s="47" t="s">
        <v>99</v>
      </c>
      <c r="F20" s="47" t="s">
        <v>99</v>
      </c>
      <c r="G20" s="13">
        <v>2</v>
      </c>
      <c r="H20" s="13">
        <v>2</v>
      </c>
      <c r="I20" s="65"/>
    </row>
    <row r="21" ht="23.25" customHeight="1" spans="1:9">
      <c r="A21" s="79"/>
      <c r="B21" s="79"/>
      <c r="C21" s="66"/>
      <c r="D21" s="22" t="s">
        <v>100</v>
      </c>
      <c r="E21" s="22" t="s">
        <v>101</v>
      </c>
      <c r="F21" s="13" t="s">
        <v>101</v>
      </c>
      <c r="G21" s="13">
        <v>1</v>
      </c>
      <c r="H21" s="13">
        <v>1</v>
      </c>
      <c r="I21" s="65"/>
    </row>
    <row r="22" ht="23.25" customHeight="1" spans="1:9">
      <c r="A22" s="79"/>
      <c r="B22" s="79"/>
      <c r="C22" s="66"/>
      <c r="D22" s="46" t="s">
        <v>102</v>
      </c>
      <c r="E22" s="29" t="s">
        <v>103</v>
      </c>
      <c r="F22" s="29" t="s">
        <v>103</v>
      </c>
      <c r="G22" s="13">
        <v>1</v>
      </c>
      <c r="H22" s="13">
        <v>1</v>
      </c>
      <c r="I22" s="65"/>
    </row>
    <row r="23" ht="23.25" customHeight="1" spans="1:9">
      <c r="A23" s="79"/>
      <c r="B23" s="79"/>
      <c r="C23" s="66"/>
      <c r="D23" s="22" t="s">
        <v>104</v>
      </c>
      <c r="E23" s="22" t="s">
        <v>105</v>
      </c>
      <c r="F23" s="13" t="s">
        <v>106</v>
      </c>
      <c r="G23" s="13">
        <v>2</v>
      </c>
      <c r="H23" s="13">
        <v>2</v>
      </c>
      <c r="I23" s="65"/>
    </row>
    <row r="24" ht="23.25" customHeight="1" spans="1:9">
      <c r="A24" s="79"/>
      <c r="B24" s="79"/>
      <c r="C24" s="66"/>
      <c r="D24" s="25" t="s">
        <v>107</v>
      </c>
      <c r="E24" s="13" t="s">
        <v>108</v>
      </c>
      <c r="F24" s="13" t="s">
        <v>109</v>
      </c>
      <c r="G24" s="13">
        <v>2</v>
      </c>
      <c r="H24" s="13">
        <v>2</v>
      </c>
      <c r="I24" s="65"/>
    </row>
    <row r="25" ht="23.25" customHeight="1" spans="1:9">
      <c r="A25" s="79"/>
      <c r="B25" s="79"/>
      <c r="C25" s="66"/>
      <c r="D25" s="25" t="s">
        <v>110</v>
      </c>
      <c r="E25" s="13" t="s">
        <v>111</v>
      </c>
      <c r="F25" s="13" t="s">
        <v>112</v>
      </c>
      <c r="G25" s="13">
        <v>1</v>
      </c>
      <c r="H25" s="13">
        <v>1</v>
      </c>
      <c r="I25" s="65"/>
    </row>
    <row r="26" ht="23.25" customHeight="1" spans="1:9">
      <c r="A26" s="79"/>
      <c r="B26" s="79"/>
      <c r="C26" s="66"/>
      <c r="D26" s="25" t="s">
        <v>113</v>
      </c>
      <c r="E26" s="13" t="s">
        <v>114</v>
      </c>
      <c r="F26" s="13" t="s">
        <v>115</v>
      </c>
      <c r="G26" s="13">
        <v>1</v>
      </c>
      <c r="H26" s="13">
        <v>1</v>
      </c>
      <c r="I26" s="65"/>
    </row>
    <row r="27" ht="23.25" customHeight="1" spans="1:9">
      <c r="A27" s="79"/>
      <c r="B27" s="79"/>
      <c r="C27" s="66"/>
      <c r="D27" s="25" t="s">
        <v>116</v>
      </c>
      <c r="E27" s="13" t="s">
        <v>117</v>
      </c>
      <c r="F27" s="13" t="s">
        <v>118</v>
      </c>
      <c r="G27" s="13">
        <v>2</v>
      </c>
      <c r="H27" s="13">
        <v>2</v>
      </c>
      <c r="I27" s="65"/>
    </row>
    <row r="28" ht="23.25" customHeight="1" spans="1:9">
      <c r="A28" s="79"/>
      <c r="B28" s="79"/>
      <c r="C28" s="66"/>
      <c r="D28" s="45" t="s">
        <v>119</v>
      </c>
      <c r="E28" s="25" t="s">
        <v>120</v>
      </c>
      <c r="F28" s="13" t="s">
        <v>120</v>
      </c>
      <c r="G28" s="13">
        <v>1</v>
      </c>
      <c r="H28" s="13">
        <v>1</v>
      </c>
      <c r="I28" s="65"/>
    </row>
    <row r="29" ht="23.25" customHeight="1" spans="1:9">
      <c r="A29" s="79"/>
      <c r="B29" s="79"/>
      <c r="C29" s="66" t="s">
        <v>121</v>
      </c>
      <c r="D29" s="45" t="s">
        <v>122</v>
      </c>
      <c r="E29" s="47" t="s">
        <v>123</v>
      </c>
      <c r="F29" s="47" t="s">
        <v>124</v>
      </c>
      <c r="G29" s="13">
        <v>2</v>
      </c>
      <c r="H29" s="13">
        <v>2</v>
      </c>
      <c r="I29" s="65"/>
    </row>
    <row r="30" ht="23.25" customHeight="1" spans="1:9">
      <c r="A30" s="79"/>
      <c r="B30" s="79"/>
      <c r="C30" s="66"/>
      <c r="D30" s="45" t="s">
        <v>125</v>
      </c>
      <c r="E30" s="47">
        <v>1</v>
      </c>
      <c r="F30" s="47">
        <v>1</v>
      </c>
      <c r="G30" s="13">
        <v>2</v>
      </c>
      <c r="H30" s="13">
        <v>2</v>
      </c>
      <c r="I30" s="65"/>
    </row>
    <row r="31" ht="23.25" customHeight="1" spans="1:9">
      <c r="A31" s="79"/>
      <c r="B31" s="79"/>
      <c r="C31" s="66"/>
      <c r="D31" s="46" t="s">
        <v>126</v>
      </c>
      <c r="E31" s="27">
        <v>1</v>
      </c>
      <c r="F31" s="27">
        <v>1</v>
      </c>
      <c r="G31" s="13">
        <v>2</v>
      </c>
      <c r="H31" s="13">
        <v>2</v>
      </c>
      <c r="I31" s="65"/>
    </row>
    <row r="32" ht="23.25" customHeight="1" spans="1:9">
      <c r="A32" s="79"/>
      <c r="B32" s="79"/>
      <c r="C32" s="66"/>
      <c r="D32" s="22" t="s">
        <v>127</v>
      </c>
      <c r="E32" s="47" t="s">
        <v>128</v>
      </c>
      <c r="F32" s="13" t="s">
        <v>129</v>
      </c>
      <c r="G32" s="13">
        <v>1</v>
      </c>
      <c r="H32" s="13">
        <v>1</v>
      </c>
      <c r="I32" s="65"/>
    </row>
    <row r="33" ht="36" spans="1:9">
      <c r="A33" s="79"/>
      <c r="B33" s="79"/>
      <c r="C33" s="66"/>
      <c r="D33" s="25" t="s">
        <v>107</v>
      </c>
      <c r="E33" s="47" t="s">
        <v>130</v>
      </c>
      <c r="F33" s="13" t="s">
        <v>131</v>
      </c>
      <c r="G33" s="13">
        <v>1</v>
      </c>
      <c r="H33" s="42">
        <f>(97.25/100)*G33</f>
        <v>0.9725</v>
      </c>
      <c r="I33" s="65"/>
    </row>
    <row r="34" ht="36" spans="1:9">
      <c r="A34" s="79"/>
      <c r="B34" s="79"/>
      <c r="C34" s="66"/>
      <c r="D34" s="25" t="s">
        <v>132</v>
      </c>
      <c r="E34" s="47" t="s">
        <v>133</v>
      </c>
      <c r="F34" s="13" t="s">
        <v>134</v>
      </c>
      <c r="G34" s="13">
        <v>1</v>
      </c>
      <c r="H34" s="42">
        <f>(98.38/100)*G34</f>
        <v>0.9838</v>
      </c>
      <c r="I34" s="65"/>
    </row>
    <row r="35" ht="23.25" customHeight="1" spans="1:9">
      <c r="A35" s="79"/>
      <c r="B35" s="79"/>
      <c r="C35" s="66"/>
      <c r="D35" s="45" t="s">
        <v>135</v>
      </c>
      <c r="E35" s="45" t="s">
        <v>136</v>
      </c>
      <c r="F35" s="45" t="s">
        <v>136</v>
      </c>
      <c r="G35" s="13">
        <v>2</v>
      </c>
      <c r="H35" s="13">
        <v>2</v>
      </c>
      <c r="I35" s="65"/>
    </row>
    <row r="36" ht="24" spans="1:9">
      <c r="A36" s="79"/>
      <c r="B36" s="79"/>
      <c r="C36" s="66" t="s">
        <v>137</v>
      </c>
      <c r="D36" s="46" t="s">
        <v>138</v>
      </c>
      <c r="E36" s="26" t="s">
        <v>139</v>
      </c>
      <c r="F36" s="26" t="s">
        <v>139</v>
      </c>
      <c r="G36" s="13">
        <v>2</v>
      </c>
      <c r="H36" s="13">
        <v>2</v>
      </c>
      <c r="I36" s="66"/>
    </row>
    <row r="37" customFormat="1" ht="24" spans="1:9">
      <c r="A37" s="79"/>
      <c r="B37" s="79"/>
      <c r="C37" s="66"/>
      <c r="D37" s="46" t="s">
        <v>140</v>
      </c>
      <c r="E37" s="26" t="s">
        <v>139</v>
      </c>
      <c r="F37" s="26" t="s">
        <v>139</v>
      </c>
      <c r="G37" s="13">
        <v>2</v>
      </c>
      <c r="H37" s="13">
        <v>2</v>
      </c>
      <c r="I37" s="66"/>
    </row>
    <row r="38" customFormat="1" ht="24" spans="1:9">
      <c r="A38" s="79"/>
      <c r="B38" s="79"/>
      <c r="C38" s="66"/>
      <c r="D38" s="46" t="s">
        <v>141</v>
      </c>
      <c r="E38" s="26" t="s">
        <v>139</v>
      </c>
      <c r="F38" s="26" t="s">
        <v>139</v>
      </c>
      <c r="G38" s="13">
        <v>2</v>
      </c>
      <c r="H38" s="13">
        <v>2</v>
      </c>
      <c r="I38" s="66"/>
    </row>
    <row r="39" customFormat="1" ht="24" spans="1:9">
      <c r="A39" s="79"/>
      <c r="B39" s="79"/>
      <c r="C39" s="66"/>
      <c r="D39" s="46" t="s">
        <v>142</v>
      </c>
      <c r="E39" s="80" t="s">
        <v>143</v>
      </c>
      <c r="F39" s="14" t="s">
        <v>139</v>
      </c>
      <c r="G39" s="13">
        <v>2</v>
      </c>
      <c r="H39" s="13">
        <v>2</v>
      </c>
      <c r="I39" s="66"/>
    </row>
    <row r="40" ht="23.25" customHeight="1" spans="1:9">
      <c r="A40" s="79"/>
      <c r="B40" s="79"/>
      <c r="C40" s="66" t="s">
        <v>144</v>
      </c>
      <c r="D40" s="45" t="s">
        <v>145</v>
      </c>
      <c r="E40" s="26" t="s">
        <v>146</v>
      </c>
      <c r="F40" s="26" t="s">
        <v>146</v>
      </c>
      <c r="G40" s="13">
        <v>2</v>
      </c>
      <c r="H40" s="13">
        <v>2</v>
      </c>
      <c r="I40" s="66"/>
    </row>
    <row r="41" ht="23.25" customHeight="1" spans="1:9">
      <c r="A41" s="79"/>
      <c r="B41" s="79"/>
      <c r="C41" s="66"/>
      <c r="D41" s="45" t="s">
        <v>147</v>
      </c>
      <c r="E41" s="26" t="s">
        <v>148</v>
      </c>
      <c r="F41" s="26" t="s">
        <v>148</v>
      </c>
      <c r="G41" s="13">
        <v>2</v>
      </c>
      <c r="H41" s="13">
        <v>2</v>
      </c>
      <c r="I41" s="66"/>
    </row>
    <row r="42" ht="23.25" customHeight="1" spans="1:9">
      <c r="A42" s="79"/>
      <c r="B42" s="79"/>
      <c r="C42" s="66"/>
      <c r="D42" s="45" t="s">
        <v>149</v>
      </c>
      <c r="E42" s="26" t="s">
        <v>150</v>
      </c>
      <c r="F42" s="26" t="s">
        <v>150</v>
      </c>
      <c r="G42" s="13">
        <v>1</v>
      </c>
      <c r="H42" s="13">
        <v>1</v>
      </c>
      <c r="I42" s="66"/>
    </row>
    <row r="43" ht="24" spans="1:9">
      <c r="A43" s="79"/>
      <c r="B43" s="79"/>
      <c r="C43" s="66"/>
      <c r="D43" s="22" t="s">
        <v>151</v>
      </c>
      <c r="E43" s="26" t="s">
        <v>152</v>
      </c>
      <c r="F43" s="47">
        <v>1</v>
      </c>
      <c r="G43" s="21">
        <v>2</v>
      </c>
      <c r="H43" s="21">
        <v>2</v>
      </c>
      <c r="I43" s="66"/>
    </row>
    <row r="44" ht="28" customHeight="1" spans="1:9">
      <c r="A44" s="79"/>
      <c r="B44" s="79"/>
      <c r="C44" s="66"/>
      <c r="D44" s="45" t="s">
        <v>153</v>
      </c>
      <c r="E44" s="81" t="s">
        <v>154</v>
      </c>
      <c r="F44" s="81" t="s">
        <v>155</v>
      </c>
      <c r="G44" s="13">
        <v>1</v>
      </c>
      <c r="H44" s="13">
        <v>1</v>
      </c>
      <c r="I44" s="14"/>
    </row>
    <row r="45" ht="23.25" customHeight="1" spans="1:9">
      <c r="A45" s="79"/>
      <c r="B45" s="68" t="s">
        <v>156</v>
      </c>
      <c r="C45" s="68" t="s">
        <v>157</v>
      </c>
      <c r="D45" s="45" t="s">
        <v>158</v>
      </c>
      <c r="E45" s="26" t="s">
        <v>159</v>
      </c>
      <c r="F45" s="28">
        <v>0.13</v>
      </c>
      <c r="G45" s="13">
        <v>2</v>
      </c>
      <c r="H45" s="13">
        <v>2</v>
      </c>
      <c r="I45" s="66"/>
    </row>
    <row r="46" ht="24" spans="1:9">
      <c r="A46" s="79"/>
      <c r="B46" s="79"/>
      <c r="C46" s="79"/>
      <c r="D46" s="46" t="s">
        <v>160</v>
      </c>
      <c r="E46" s="26" t="s">
        <v>161</v>
      </c>
      <c r="F46" s="26" t="s">
        <v>161</v>
      </c>
      <c r="G46" s="13">
        <v>2</v>
      </c>
      <c r="H46" s="13">
        <v>2</v>
      </c>
      <c r="I46" s="66"/>
    </row>
    <row r="47" ht="23.25" customHeight="1" spans="1:9">
      <c r="A47" s="79"/>
      <c r="B47" s="79"/>
      <c r="C47" s="79"/>
      <c r="D47" s="45" t="s">
        <v>162</v>
      </c>
      <c r="E47" s="26" t="s">
        <v>161</v>
      </c>
      <c r="F47" s="28" t="s">
        <v>161</v>
      </c>
      <c r="G47" s="13">
        <v>1</v>
      </c>
      <c r="H47" s="13">
        <v>1</v>
      </c>
      <c r="I47" s="66"/>
    </row>
    <row r="48" ht="23.25" customHeight="1" spans="1:9">
      <c r="A48" s="79"/>
      <c r="B48" s="79"/>
      <c r="C48" s="79"/>
      <c r="D48" s="46" t="s">
        <v>163</v>
      </c>
      <c r="E48" s="26" t="s">
        <v>161</v>
      </c>
      <c r="F48" s="13" t="s">
        <v>161</v>
      </c>
      <c r="G48" s="13">
        <v>1</v>
      </c>
      <c r="H48" s="13">
        <v>1</v>
      </c>
      <c r="I48" s="66"/>
    </row>
    <row r="49" customFormat="1" ht="36" spans="1:9">
      <c r="A49" s="79"/>
      <c r="B49" s="79"/>
      <c r="C49" s="79"/>
      <c r="D49" s="45" t="s">
        <v>164</v>
      </c>
      <c r="E49" s="80" t="s">
        <v>165</v>
      </c>
      <c r="F49" s="82" t="s">
        <v>165</v>
      </c>
      <c r="G49" s="13">
        <v>1</v>
      </c>
      <c r="H49" s="13">
        <v>1</v>
      </c>
      <c r="I49" s="66"/>
    </row>
    <row r="50" s="1" customFormat="1" ht="23.25" customHeight="1" spans="1:10">
      <c r="A50" s="79"/>
      <c r="B50" s="79"/>
      <c r="C50" s="13" t="s">
        <v>166</v>
      </c>
      <c r="D50" s="46" t="s">
        <v>167</v>
      </c>
      <c r="E50" s="26" t="s">
        <v>161</v>
      </c>
      <c r="F50" s="26" t="s">
        <v>161</v>
      </c>
      <c r="G50" s="13">
        <v>2</v>
      </c>
      <c r="H50" s="13">
        <v>2</v>
      </c>
      <c r="I50" s="13"/>
      <c r="J50"/>
    </row>
    <row r="51" s="1" customFormat="1" ht="23.25" customHeight="1" spans="1:10">
      <c r="A51" s="79"/>
      <c r="B51" s="79"/>
      <c r="C51" s="13"/>
      <c r="D51" s="46" t="s">
        <v>168</v>
      </c>
      <c r="E51" s="26" t="s">
        <v>161</v>
      </c>
      <c r="F51" s="26" t="s">
        <v>161</v>
      </c>
      <c r="G51" s="13">
        <v>2</v>
      </c>
      <c r="H51" s="13">
        <v>2</v>
      </c>
      <c r="I51" s="13"/>
      <c r="J51"/>
    </row>
    <row r="52" s="1" customFormat="1" ht="23.25" customHeight="1" spans="1:10">
      <c r="A52" s="79"/>
      <c r="B52" s="79"/>
      <c r="C52" s="13"/>
      <c r="D52" s="46" t="s">
        <v>169</v>
      </c>
      <c r="E52" s="26" t="s">
        <v>161</v>
      </c>
      <c r="F52" s="26" t="s">
        <v>161</v>
      </c>
      <c r="G52" s="13">
        <v>2</v>
      </c>
      <c r="H52" s="13">
        <v>2</v>
      </c>
      <c r="I52" s="13"/>
      <c r="J52"/>
    </row>
    <row r="53" s="1" customFormat="1" ht="48" spans="1:10">
      <c r="A53" s="79"/>
      <c r="B53" s="79"/>
      <c r="C53" s="13"/>
      <c r="D53" s="25" t="s">
        <v>170</v>
      </c>
      <c r="E53" s="13" t="s">
        <v>171</v>
      </c>
      <c r="F53" s="13" t="s">
        <v>171</v>
      </c>
      <c r="G53" s="13">
        <v>2</v>
      </c>
      <c r="H53" s="13">
        <v>2</v>
      </c>
      <c r="I53" s="13"/>
      <c r="J53"/>
    </row>
    <row r="54" s="1" customFormat="1" ht="36" spans="1:10">
      <c r="A54" s="79"/>
      <c r="B54" s="79"/>
      <c r="C54" s="13"/>
      <c r="D54" s="46" t="s">
        <v>172</v>
      </c>
      <c r="E54" s="80" t="s">
        <v>173</v>
      </c>
      <c r="F54" s="14" t="s">
        <v>173</v>
      </c>
      <c r="G54" s="13">
        <v>1</v>
      </c>
      <c r="H54" s="13">
        <v>1</v>
      </c>
      <c r="I54" s="13"/>
      <c r="J54"/>
    </row>
    <row r="55" s="1" customFormat="1" ht="36" spans="1:10">
      <c r="A55" s="79"/>
      <c r="B55" s="24"/>
      <c r="C55" s="13"/>
      <c r="D55" s="13" t="s">
        <v>174</v>
      </c>
      <c r="E55" s="13" t="s">
        <v>171</v>
      </c>
      <c r="F55" s="13" t="s">
        <v>171</v>
      </c>
      <c r="G55" s="13">
        <v>1</v>
      </c>
      <c r="H55" s="13">
        <v>1</v>
      </c>
      <c r="I55" s="13"/>
      <c r="J55"/>
    </row>
    <row r="56" s="1" customFormat="1" ht="23.25" customHeight="1" spans="1:10">
      <c r="A56" s="79"/>
      <c r="B56" s="79"/>
      <c r="C56" s="13" t="s">
        <v>175</v>
      </c>
      <c r="D56" s="44" t="s">
        <v>176</v>
      </c>
      <c r="E56" s="26" t="s">
        <v>161</v>
      </c>
      <c r="F56" s="26" t="s">
        <v>161</v>
      </c>
      <c r="G56" s="13">
        <v>2</v>
      </c>
      <c r="H56" s="13">
        <v>2</v>
      </c>
      <c r="I56" s="13"/>
      <c r="J56"/>
    </row>
    <row r="57" s="1" customFormat="1" ht="23.25" customHeight="1" spans="1:10">
      <c r="A57" s="79"/>
      <c r="B57" s="79"/>
      <c r="C57" s="13"/>
      <c r="D57" s="13" t="s">
        <v>177</v>
      </c>
      <c r="E57" s="27">
        <v>1</v>
      </c>
      <c r="F57" s="27">
        <v>1</v>
      </c>
      <c r="G57" s="13">
        <v>1</v>
      </c>
      <c r="H57" s="13">
        <v>1</v>
      </c>
      <c r="I57" s="13"/>
      <c r="J57"/>
    </row>
    <row r="58" s="1" customFormat="1" ht="36" spans="1:10">
      <c r="A58" s="79"/>
      <c r="B58" s="79"/>
      <c r="C58" s="13"/>
      <c r="D58" s="44" t="s">
        <v>178</v>
      </c>
      <c r="E58" s="80" t="s">
        <v>173</v>
      </c>
      <c r="F58" s="83" t="s">
        <v>179</v>
      </c>
      <c r="G58" s="13">
        <v>2</v>
      </c>
      <c r="H58" s="13">
        <v>2</v>
      </c>
      <c r="I58" s="13"/>
      <c r="J58"/>
    </row>
    <row r="59" s="1" customFormat="1" ht="48" spans="1:10">
      <c r="A59" s="79"/>
      <c r="B59" s="79"/>
      <c r="C59" s="13"/>
      <c r="D59" s="13" t="s">
        <v>180</v>
      </c>
      <c r="E59" s="13" t="s">
        <v>181</v>
      </c>
      <c r="F59" s="29" t="s">
        <v>181</v>
      </c>
      <c r="G59" s="13">
        <v>1</v>
      </c>
      <c r="H59" s="13">
        <v>1</v>
      </c>
      <c r="I59" s="13"/>
      <c r="J59"/>
    </row>
    <row r="60" s="1" customFormat="1" ht="23.25" customHeight="1" spans="1:10">
      <c r="A60" s="79"/>
      <c r="B60" s="79"/>
      <c r="C60" s="68" t="s">
        <v>182</v>
      </c>
      <c r="D60" s="45" t="s">
        <v>183</v>
      </c>
      <c r="E60" s="26" t="s">
        <v>184</v>
      </c>
      <c r="F60" s="26" t="s">
        <v>184</v>
      </c>
      <c r="G60" s="13">
        <v>2</v>
      </c>
      <c r="H60" s="13">
        <v>2</v>
      </c>
      <c r="I60" s="13"/>
      <c r="J60"/>
    </row>
    <row r="61" ht="23.25" customHeight="1" spans="1:9">
      <c r="A61" s="79"/>
      <c r="B61" s="79"/>
      <c r="C61" s="79"/>
      <c r="D61" s="45" t="s">
        <v>185</v>
      </c>
      <c r="E61" s="26" t="s">
        <v>186</v>
      </c>
      <c r="F61" s="26" t="s">
        <v>186</v>
      </c>
      <c r="G61" s="13">
        <v>1</v>
      </c>
      <c r="H61" s="13">
        <v>1</v>
      </c>
      <c r="I61" s="66"/>
    </row>
    <row r="62" ht="23.25" customHeight="1" spans="1:9">
      <c r="A62" s="79"/>
      <c r="B62" s="79"/>
      <c r="C62" s="79"/>
      <c r="D62" s="45" t="s">
        <v>187</v>
      </c>
      <c r="E62" s="27" t="s">
        <v>188</v>
      </c>
      <c r="F62" s="13" t="s">
        <v>189</v>
      </c>
      <c r="G62" s="13">
        <v>1</v>
      </c>
      <c r="H62" s="13">
        <v>1</v>
      </c>
      <c r="I62" s="66"/>
    </row>
    <row r="63" ht="23.25" customHeight="1" spans="1:9">
      <c r="A63" s="79"/>
      <c r="B63" s="79"/>
      <c r="C63" s="79"/>
      <c r="D63" s="45" t="s">
        <v>190</v>
      </c>
      <c r="E63" s="29" t="s">
        <v>191</v>
      </c>
      <c r="F63" s="26" t="s">
        <v>192</v>
      </c>
      <c r="G63" s="13">
        <v>1</v>
      </c>
      <c r="H63" s="13">
        <v>1</v>
      </c>
      <c r="I63" s="66"/>
    </row>
    <row r="64" ht="60" spans="1:9">
      <c r="A64" s="79"/>
      <c r="B64" s="79"/>
      <c r="C64" s="79"/>
      <c r="D64" s="45" t="s">
        <v>193</v>
      </c>
      <c r="E64" s="80" t="s">
        <v>194</v>
      </c>
      <c r="F64" s="14" t="s">
        <v>195</v>
      </c>
      <c r="G64" s="13">
        <v>2</v>
      </c>
      <c r="H64" s="13">
        <v>2</v>
      </c>
      <c r="I64" s="66"/>
    </row>
    <row r="65" ht="23.25" customHeight="1" spans="1:9">
      <c r="A65" s="79"/>
      <c r="B65" s="66" t="s">
        <v>196</v>
      </c>
      <c r="C65" s="66" t="s">
        <v>197</v>
      </c>
      <c r="D65" s="45" t="s">
        <v>198</v>
      </c>
      <c r="E65" s="27" t="s">
        <v>199</v>
      </c>
      <c r="F65" s="27" t="s">
        <v>199</v>
      </c>
      <c r="G65" s="13">
        <v>3</v>
      </c>
      <c r="H65" s="13">
        <v>3</v>
      </c>
      <c r="I65" s="65"/>
    </row>
    <row r="66" ht="23.25" customHeight="1" spans="1:9">
      <c r="A66" s="79"/>
      <c r="B66" s="66"/>
      <c r="C66" s="66"/>
      <c r="D66" s="46" t="s">
        <v>200</v>
      </c>
      <c r="E66" s="27" t="s">
        <v>199</v>
      </c>
      <c r="F66" s="27" t="s">
        <v>199</v>
      </c>
      <c r="G66" s="13">
        <v>3</v>
      </c>
      <c r="H66" s="13">
        <v>3</v>
      </c>
      <c r="I66" s="65"/>
    </row>
    <row r="67" ht="23.25" customHeight="1" spans="1:9">
      <c r="A67" s="79"/>
      <c r="B67" s="66"/>
      <c r="C67" s="66"/>
      <c r="D67" s="45" t="s">
        <v>201</v>
      </c>
      <c r="E67" s="26" t="s">
        <v>199</v>
      </c>
      <c r="F67" s="13" t="s">
        <v>199</v>
      </c>
      <c r="G67" s="13">
        <v>2</v>
      </c>
      <c r="H67" s="13">
        <v>2</v>
      </c>
      <c r="I67" s="65"/>
    </row>
    <row r="68" ht="23.25" customHeight="1" spans="1:9">
      <c r="A68" s="79"/>
      <c r="B68" s="66"/>
      <c r="C68" s="66"/>
      <c r="D68" s="22" t="s">
        <v>202</v>
      </c>
      <c r="E68" s="26" t="s">
        <v>199</v>
      </c>
      <c r="F68" s="13" t="s">
        <v>199</v>
      </c>
      <c r="G68" s="13">
        <v>2</v>
      </c>
      <c r="H68" s="13">
        <v>2</v>
      </c>
      <c r="I68" s="65"/>
    </row>
    <row r="69" s="1" customFormat="1" ht="18.75" customHeight="1" spans="1:10">
      <c r="A69" s="13" t="s">
        <v>203</v>
      </c>
      <c r="B69" s="13"/>
      <c r="C69" s="13"/>
      <c r="D69" s="13"/>
      <c r="E69" s="13"/>
      <c r="F69" s="13"/>
      <c r="G69" s="17">
        <f>SUM(G14:G68)+G5</f>
        <v>100</v>
      </c>
      <c r="H69" s="17">
        <f>SUM(H14:H68)+I5</f>
        <v>99.7788</v>
      </c>
      <c r="I69" s="14"/>
      <c r="J69"/>
    </row>
    <row r="70" ht="12.75" customHeight="1" spans="1:9">
      <c r="A70" s="84" t="s">
        <v>204</v>
      </c>
      <c r="B70" s="85"/>
      <c r="C70" s="85"/>
      <c r="D70" s="85"/>
      <c r="E70" s="86"/>
      <c r="F70" s="85"/>
      <c r="G70" s="86"/>
      <c r="H70" s="86"/>
      <c r="I70" s="85"/>
    </row>
    <row r="71" s="34" customFormat="1" ht="26.1" customHeight="1" spans="1:9">
      <c r="A71" s="31" t="s">
        <v>205</v>
      </c>
      <c r="B71" s="31"/>
      <c r="C71" s="31"/>
      <c r="D71" s="49"/>
      <c r="E71" s="33"/>
      <c r="F71" s="33"/>
      <c r="G71" s="31"/>
      <c r="H71" s="31"/>
      <c r="I71" s="31"/>
    </row>
  </sheetData>
  <mergeCells count="35">
    <mergeCell ref="A2:I2"/>
    <mergeCell ref="B3:I3"/>
    <mergeCell ref="B4:C4"/>
    <mergeCell ref="B5:C5"/>
    <mergeCell ref="B6:E6"/>
    <mergeCell ref="F6:I6"/>
    <mergeCell ref="B7:D7"/>
    <mergeCell ref="F7:H7"/>
    <mergeCell ref="B8:D8"/>
    <mergeCell ref="F8:H8"/>
    <mergeCell ref="B9:D9"/>
    <mergeCell ref="F9:H9"/>
    <mergeCell ref="B10:D10"/>
    <mergeCell ref="F10:H10"/>
    <mergeCell ref="B11:E11"/>
    <mergeCell ref="F11:I11"/>
    <mergeCell ref="B12:E12"/>
    <mergeCell ref="F12:I12"/>
    <mergeCell ref="A69:F69"/>
    <mergeCell ref="A71:I71"/>
    <mergeCell ref="A4:A10"/>
    <mergeCell ref="A11:A12"/>
    <mergeCell ref="A14:A68"/>
    <mergeCell ref="B14:B44"/>
    <mergeCell ref="B45:B64"/>
    <mergeCell ref="B65:B68"/>
    <mergeCell ref="C14:C28"/>
    <mergeCell ref="C29:C35"/>
    <mergeCell ref="C36:C39"/>
    <mergeCell ref="C40:C44"/>
    <mergeCell ref="C45:C49"/>
    <mergeCell ref="C50:C55"/>
    <mergeCell ref="C56:C59"/>
    <mergeCell ref="C60:C64"/>
    <mergeCell ref="C65:C68"/>
  </mergeCells>
  <printOptions horizontalCentered="1"/>
  <pageMargins left="0.393055555555556" right="0.393055555555556" top="0.786805555555556" bottom="0.590277777777778" header="0.511805555555556" footer="0.393055555555556"/>
  <pageSetup paperSize="9" orientation="portrait" horizontalDpi="600"/>
  <headerFooter>
    <oddFooter>&amp;C&amp;10&amp;P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I48"/>
  <sheetViews>
    <sheetView view="pageBreakPreview" zoomScaleNormal="100" topLeftCell="A16" workbookViewId="0">
      <selection activeCell="A14" sqref="A14:D46"/>
    </sheetView>
  </sheetViews>
  <sheetFormatPr defaultColWidth="8.75" defaultRowHeight="13.5"/>
  <cols>
    <col min="1" max="1" width="5.75" style="1" customWidth="1"/>
    <col min="2" max="2" width="6.375" style="1" customWidth="1"/>
    <col min="3" max="3" width="5.75" style="1" customWidth="1"/>
    <col min="4" max="4" width="15.5" style="53" customWidth="1"/>
    <col min="5" max="5" width="11.5" style="1" customWidth="1"/>
    <col min="6" max="6" width="15.5" style="8" customWidth="1"/>
    <col min="7" max="7" width="6.125" style="8" customWidth="1"/>
    <col min="8" max="8" width="9" style="8" customWidth="1"/>
    <col min="9" max="9" width="13.25" style="8" customWidth="1"/>
    <col min="10" max="16384" width="8.75" style="1"/>
  </cols>
  <sheetData>
    <row r="1" ht="21" customHeight="1" spans="1:1">
      <c r="A1" s="9" t="s">
        <v>206</v>
      </c>
    </row>
    <row r="2" ht="29.1" customHeight="1" spans="1:9">
      <c r="A2" s="10" t="s">
        <v>207</v>
      </c>
      <c r="B2" s="10"/>
      <c r="C2" s="10"/>
      <c r="D2" s="11"/>
      <c r="E2" s="10"/>
      <c r="F2" s="10"/>
      <c r="G2" s="10"/>
      <c r="H2" s="10"/>
      <c r="I2" s="10"/>
    </row>
    <row r="3" s="51" customFormat="1" ht="27" customHeight="1" spans="1:9">
      <c r="A3" s="12" t="s">
        <v>208</v>
      </c>
      <c r="B3" s="12"/>
      <c r="C3" s="12" t="s">
        <v>209</v>
      </c>
      <c r="D3" s="12"/>
      <c r="E3" s="12"/>
      <c r="F3" s="12"/>
      <c r="G3" s="12"/>
      <c r="H3" s="12"/>
      <c r="I3" s="12"/>
    </row>
    <row r="4" s="4" customFormat="1" ht="12" spans="1:9">
      <c r="A4" s="13" t="s">
        <v>210</v>
      </c>
      <c r="B4" s="13"/>
      <c r="C4" s="13" t="s">
        <v>211</v>
      </c>
      <c r="D4" s="13"/>
      <c r="E4" s="13"/>
      <c r="F4" s="13" t="s">
        <v>212</v>
      </c>
      <c r="G4" s="13" t="s">
        <v>48</v>
      </c>
      <c r="H4" s="13"/>
      <c r="I4" s="13"/>
    </row>
    <row r="5" s="4" customFormat="1" ht="12" spans="1:9">
      <c r="A5" s="13" t="s">
        <v>213</v>
      </c>
      <c r="B5" s="14"/>
      <c r="C5" s="14"/>
      <c r="D5" s="13" t="s">
        <v>214</v>
      </c>
      <c r="E5" s="13" t="s">
        <v>215</v>
      </c>
      <c r="F5" s="13" t="s">
        <v>215</v>
      </c>
      <c r="G5" s="13" t="s">
        <v>53</v>
      </c>
      <c r="H5" s="13" t="s">
        <v>216</v>
      </c>
      <c r="I5" s="13" t="s">
        <v>55</v>
      </c>
    </row>
    <row r="6" s="4" customFormat="1" ht="12" spans="1:9">
      <c r="A6" s="13"/>
      <c r="B6" s="14"/>
      <c r="C6" s="14"/>
      <c r="D6" s="13" t="s">
        <v>217</v>
      </c>
      <c r="E6" s="13" t="s">
        <v>217</v>
      </c>
      <c r="F6" s="13" t="s">
        <v>218</v>
      </c>
      <c r="G6" s="13"/>
      <c r="H6" s="13"/>
      <c r="I6" s="13"/>
    </row>
    <row r="7" s="4" customFormat="1" ht="12" spans="1:9">
      <c r="A7" s="15"/>
      <c r="B7" s="14" t="s">
        <v>219</v>
      </c>
      <c r="C7" s="14"/>
      <c r="D7" s="16">
        <v>111</v>
      </c>
      <c r="E7" s="13">
        <f>E8+E9</f>
        <v>117.77</v>
      </c>
      <c r="F7" s="13">
        <f>F8+F9</f>
        <v>117.77</v>
      </c>
      <c r="G7" s="13">
        <v>10</v>
      </c>
      <c r="H7" s="54">
        <f>F7/E7</f>
        <v>1</v>
      </c>
      <c r="I7" s="17">
        <f>G7*H7</f>
        <v>10</v>
      </c>
    </row>
    <row r="8" s="4" customFormat="1" ht="12" spans="1:9">
      <c r="A8" s="13"/>
      <c r="B8" s="14" t="s">
        <v>220</v>
      </c>
      <c r="C8" s="14"/>
      <c r="D8" s="16">
        <v>111</v>
      </c>
      <c r="E8" s="16">
        <v>111</v>
      </c>
      <c r="F8" s="13">
        <v>111</v>
      </c>
      <c r="G8" s="13"/>
      <c r="H8" s="13"/>
      <c r="I8" s="13"/>
    </row>
    <row r="9" s="4" customFormat="1" ht="12" spans="1:9">
      <c r="A9" s="13"/>
      <c r="B9" s="18" t="s">
        <v>221</v>
      </c>
      <c r="C9" s="18"/>
      <c r="D9" s="16"/>
      <c r="E9" s="16">
        <v>6.77</v>
      </c>
      <c r="F9" s="13">
        <v>6.77</v>
      </c>
      <c r="G9" s="13"/>
      <c r="H9" s="13"/>
      <c r="I9" s="13"/>
    </row>
    <row r="10" s="4" customFormat="1" ht="12" spans="1:9">
      <c r="A10" s="13"/>
      <c r="B10" s="18" t="s">
        <v>222</v>
      </c>
      <c r="C10" s="18"/>
      <c r="D10" s="13"/>
      <c r="E10" s="13"/>
      <c r="F10" s="13"/>
      <c r="G10" s="13"/>
      <c r="H10" s="13"/>
      <c r="I10" s="13"/>
    </row>
    <row r="11" s="4" customFormat="1" ht="22.5" customHeight="1" spans="1:9">
      <c r="A11" s="13" t="s">
        <v>66</v>
      </c>
      <c r="B11" s="13" t="s">
        <v>67</v>
      </c>
      <c r="C11" s="13"/>
      <c r="D11" s="13"/>
      <c r="E11" s="13"/>
      <c r="F11" s="13" t="s">
        <v>223</v>
      </c>
      <c r="G11" s="13"/>
      <c r="H11" s="13"/>
      <c r="I11" s="13"/>
    </row>
    <row r="12" s="4" customFormat="1" ht="56" customHeight="1" spans="1:9">
      <c r="A12" s="13"/>
      <c r="B12" s="55" t="s">
        <v>224</v>
      </c>
      <c r="C12" s="55"/>
      <c r="D12" s="56"/>
      <c r="E12" s="56"/>
      <c r="F12" s="56" t="s">
        <v>225</v>
      </c>
      <c r="G12" s="57"/>
      <c r="H12" s="57"/>
      <c r="I12" s="57"/>
    </row>
    <row r="13" s="5" customFormat="1" ht="24" spans="1:9">
      <c r="A13" s="20" t="s">
        <v>226</v>
      </c>
      <c r="B13" s="13" t="s">
        <v>227</v>
      </c>
      <c r="C13" s="13" t="s">
        <v>228</v>
      </c>
      <c r="D13" s="13" t="s">
        <v>74</v>
      </c>
      <c r="E13" s="13" t="s">
        <v>229</v>
      </c>
      <c r="F13" s="13" t="s">
        <v>76</v>
      </c>
      <c r="G13" s="13" t="s">
        <v>53</v>
      </c>
      <c r="H13" s="13" t="s">
        <v>55</v>
      </c>
      <c r="I13" s="13" t="s">
        <v>230</v>
      </c>
    </row>
    <row r="14" s="5" customFormat="1" ht="30" customHeight="1" spans="1:9">
      <c r="A14" s="13" t="s">
        <v>226</v>
      </c>
      <c r="B14" s="13" t="s">
        <v>231</v>
      </c>
      <c r="C14" s="13" t="s">
        <v>232</v>
      </c>
      <c r="D14" s="45" t="s">
        <v>92</v>
      </c>
      <c r="E14" s="29" t="s">
        <v>93</v>
      </c>
      <c r="F14" s="58" t="s">
        <v>94</v>
      </c>
      <c r="G14" s="13">
        <v>3</v>
      </c>
      <c r="H14" s="13">
        <v>3</v>
      </c>
      <c r="I14" s="14"/>
    </row>
    <row r="15" s="5" customFormat="1" ht="30" customHeight="1" spans="1:9">
      <c r="A15" s="13"/>
      <c r="B15" s="13"/>
      <c r="C15" s="13"/>
      <c r="D15" s="46" t="s">
        <v>95</v>
      </c>
      <c r="E15" s="47" t="s">
        <v>96</v>
      </c>
      <c r="F15" s="47" t="s">
        <v>97</v>
      </c>
      <c r="G15" s="13">
        <v>3</v>
      </c>
      <c r="H15" s="13">
        <v>3</v>
      </c>
      <c r="I15" s="14"/>
    </row>
    <row r="16" s="5" customFormat="1" ht="30" customHeight="1" spans="1:9">
      <c r="A16" s="13"/>
      <c r="B16" s="13"/>
      <c r="C16" s="13"/>
      <c r="D16" s="46" t="s">
        <v>98</v>
      </c>
      <c r="E16" s="47" t="s">
        <v>99</v>
      </c>
      <c r="F16" s="47" t="s">
        <v>99</v>
      </c>
      <c r="G16" s="13">
        <v>3</v>
      </c>
      <c r="H16" s="13">
        <v>3</v>
      </c>
      <c r="I16" s="14"/>
    </row>
    <row r="17" s="5" customFormat="1" ht="30" customHeight="1" spans="1:9">
      <c r="A17" s="13"/>
      <c r="B17" s="13"/>
      <c r="C17" s="13"/>
      <c r="D17" s="22" t="s">
        <v>100</v>
      </c>
      <c r="E17" s="22" t="s">
        <v>101</v>
      </c>
      <c r="F17" s="13" t="s">
        <v>101</v>
      </c>
      <c r="G17" s="13">
        <v>3</v>
      </c>
      <c r="H17" s="13">
        <v>3</v>
      </c>
      <c r="I17" s="14"/>
    </row>
    <row r="18" s="35" customFormat="1" ht="30" customHeight="1" spans="1:9">
      <c r="A18" s="13"/>
      <c r="B18" s="13"/>
      <c r="C18" s="13"/>
      <c r="D18" s="46" t="s">
        <v>102</v>
      </c>
      <c r="E18" s="29" t="s">
        <v>103</v>
      </c>
      <c r="F18" s="29" t="s">
        <v>103</v>
      </c>
      <c r="G18" s="13">
        <v>3</v>
      </c>
      <c r="H18" s="13">
        <v>3</v>
      </c>
      <c r="I18" s="13"/>
    </row>
    <row r="19" s="35" customFormat="1" ht="30" customHeight="1" spans="1:9">
      <c r="A19" s="13"/>
      <c r="B19" s="13"/>
      <c r="C19" s="13"/>
      <c r="D19" s="22" t="s">
        <v>104</v>
      </c>
      <c r="E19" s="22" t="s">
        <v>105</v>
      </c>
      <c r="F19" s="13" t="s">
        <v>106</v>
      </c>
      <c r="G19" s="13">
        <v>2</v>
      </c>
      <c r="H19" s="13">
        <v>2</v>
      </c>
      <c r="I19" s="13"/>
    </row>
    <row r="20" s="35" customFormat="1" ht="36" customHeight="1" spans="1:9">
      <c r="A20" s="13"/>
      <c r="B20" s="13"/>
      <c r="C20" s="13"/>
      <c r="D20" s="25" t="s">
        <v>107</v>
      </c>
      <c r="E20" s="13" t="s">
        <v>108</v>
      </c>
      <c r="F20" s="13" t="s">
        <v>109</v>
      </c>
      <c r="G20" s="13">
        <v>2</v>
      </c>
      <c r="H20" s="13">
        <v>2</v>
      </c>
      <c r="I20" s="13"/>
    </row>
    <row r="21" s="52" customFormat="1" ht="30" customHeight="1" spans="1:9">
      <c r="A21" s="13"/>
      <c r="B21" s="13"/>
      <c r="C21" s="13"/>
      <c r="D21" s="25" t="s">
        <v>110</v>
      </c>
      <c r="E21" s="13" t="s">
        <v>111</v>
      </c>
      <c r="F21" s="13" t="s">
        <v>112</v>
      </c>
      <c r="G21" s="13">
        <v>2</v>
      </c>
      <c r="H21" s="13">
        <v>2</v>
      </c>
      <c r="I21" s="13"/>
    </row>
    <row r="22" s="52" customFormat="1" ht="30" customHeight="1" spans="1:9">
      <c r="A22" s="13"/>
      <c r="B22" s="13"/>
      <c r="C22" s="13"/>
      <c r="D22" s="25" t="s">
        <v>113</v>
      </c>
      <c r="E22" s="13" t="s">
        <v>114</v>
      </c>
      <c r="F22" s="13" t="s">
        <v>115</v>
      </c>
      <c r="G22" s="13">
        <v>2</v>
      </c>
      <c r="H22" s="13">
        <v>2</v>
      </c>
      <c r="I22" s="13"/>
    </row>
    <row r="23" s="5" customFormat="1" ht="30" customHeight="1" spans="1:9">
      <c r="A23" s="13"/>
      <c r="B23" s="13"/>
      <c r="C23" s="13"/>
      <c r="D23" s="25" t="s">
        <v>116</v>
      </c>
      <c r="E23" s="13" t="s">
        <v>117</v>
      </c>
      <c r="F23" s="13" t="s">
        <v>118</v>
      </c>
      <c r="G23" s="13">
        <v>2</v>
      </c>
      <c r="H23" s="13">
        <v>2</v>
      </c>
      <c r="I23" s="14"/>
    </row>
    <row r="24" s="5" customFormat="1" ht="30" customHeight="1" spans="1:9">
      <c r="A24" s="13"/>
      <c r="B24" s="13"/>
      <c r="C24" s="13" t="s">
        <v>233</v>
      </c>
      <c r="D24" s="45" t="s">
        <v>125</v>
      </c>
      <c r="E24" s="47">
        <v>1</v>
      </c>
      <c r="F24" s="47">
        <v>1</v>
      </c>
      <c r="G24" s="13">
        <v>5</v>
      </c>
      <c r="H24" s="13">
        <v>5</v>
      </c>
      <c r="I24" s="14"/>
    </row>
    <row r="25" s="5" customFormat="1" ht="30" customHeight="1" spans="1:9">
      <c r="A25" s="13"/>
      <c r="B25" s="13"/>
      <c r="C25" s="13"/>
      <c r="D25" s="46" t="s">
        <v>126</v>
      </c>
      <c r="E25" s="27">
        <v>1</v>
      </c>
      <c r="F25" s="27">
        <v>1</v>
      </c>
      <c r="G25" s="13">
        <v>5</v>
      </c>
      <c r="H25" s="13">
        <v>5</v>
      </c>
      <c r="I25" s="14"/>
    </row>
    <row r="26" s="35" customFormat="1" ht="24" customHeight="1" spans="1:9">
      <c r="A26" s="13"/>
      <c r="B26" s="13"/>
      <c r="C26" s="13"/>
      <c r="D26" s="22" t="s">
        <v>127</v>
      </c>
      <c r="E26" s="47" t="s">
        <v>128</v>
      </c>
      <c r="F26" s="13" t="s">
        <v>129</v>
      </c>
      <c r="G26" s="13">
        <v>2</v>
      </c>
      <c r="H26" s="13">
        <v>2</v>
      </c>
      <c r="I26" s="13"/>
    </row>
    <row r="27" s="35" customFormat="1" ht="34" customHeight="1" spans="1:9">
      <c r="A27" s="13"/>
      <c r="B27" s="13"/>
      <c r="C27" s="13"/>
      <c r="D27" s="25" t="s">
        <v>107</v>
      </c>
      <c r="E27" s="47" t="s">
        <v>130</v>
      </c>
      <c r="F27" s="13" t="s">
        <v>131</v>
      </c>
      <c r="G27" s="13">
        <v>2</v>
      </c>
      <c r="H27" s="42">
        <f>(97.25/100)*G27</f>
        <v>1.945</v>
      </c>
      <c r="I27" s="13"/>
    </row>
    <row r="28" s="35" customFormat="1" ht="39" customHeight="1" spans="1:9">
      <c r="A28" s="13"/>
      <c r="B28" s="13"/>
      <c r="C28" s="13"/>
      <c r="D28" s="25" t="s">
        <v>132</v>
      </c>
      <c r="E28" s="47" t="s">
        <v>133</v>
      </c>
      <c r="F28" s="13" t="s">
        <v>134</v>
      </c>
      <c r="G28" s="13">
        <v>2</v>
      </c>
      <c r="H28" s="42">
        <f>(98.38/100)*G28</f>
        <v>1.9676</v>
      </c>
      <c r="I28" s="13"/>
    </row>
    <row r="29" s="35" customFormat="1" ht="30" customHeight="1" spans="1:9">
      <c r="A29" s="13"/>
      <c r="B29" s="13"/>
      <c r="C29" s="13" t="s">
        <v>234</v>
      </c>
      <c r="D29" s="46" t="s">
        <v>235</v>
      </c>
      <c r="E29" s="26" t="s">
        <v>139</v>
      </c>
      <c r="F29" s="26" t="s">
        <v>139</v>
      </c>
      <c r="G29" s="13">
        <v>3</v>
      </c>
      <c r="H29" s="13">
        <v>3</v>
      </c>
      <c r="I29" s="26"/>
    </row>
    <row r="30" s="35" customFormat="1" ht="30" customHeight="1" spans="1:9">
      <c r="A30" s="13"/>
      <c r="B30" s="13"/>
      <c r="C30" s="13"/>
      <c r="D30" s="44" t="s">
        <v>236</v>
      </c>
      <c r="E30" s="26" t="s">
        <v>139</v>
      </c>
      <c r="F30" s="26" t="s">
        <v>139</v>
      </c>
      <c r="G30" s="13">
        <v>3</v>
      </c>
      <c r="H30" s="13">
        <v>3</v>
      </c>
      <c r="I30" s="13"/>
    </row>
    <row r="31" s="5" customFormat="1" ht="30" customHeight="1" spans="1:9">
      <c r="A31" s="13"/>
      <c r="B31" s="13"/>
      <c r="C31" s="13" t="s">
        <v>237</v>
      </c>
      <c r="D31" s="22" t="s">
        <v>238</v>
      </c>
      <c r="E31" s="26" t="s">
        <v>152</v>
      </c>
      <c r="F31" s="47">
        <v>1</v>
      </c>
      <c r="G31" s="13">
        <v>3</v>
      </c>
      <c r="H31" s="13">
        <v>3</v>
      </c>
      <c r="I31" s="14"/>
    </row>
    <row r="32" s="5" customFormat="1" ht="30" customHeight="1" spans="1:9">
      <c r="A32" s="13"/>
      <c r="B32" s="13" t="s">
        <v>239</v>
      </c>
      <c r="C32" s="13" t="s">
        <v>240</v>
      </c>
      <c r="D32" s="45" t="s">
        <v>162</v>
      </c>
      <c r="E32" s="26" t="s">
        <v>161</v>
      </c>
      <c r="F32" s="28" t="s">
        <v>161</v>
      </c>
      <c r="G32" s="13">
        <v>2</v>
      </c>
      <c r="H32" s="13">
        <v>2</v>
      </c>
      <c r="I32" s="14"/>
    </row>
    <row r="33" s="5" customFormat="1" ht="30" customHeight="1" spans="1:9">
      <c r="A33" s="13"/>
      <c r="B33" s="13"/>
      <c r="C33" s="13"/>
      <c r="D33" s="46" t="s">
        <v>163</v>
      </c>
      <c r="E33" s="26" t="s">
        <v>161</v>
      </c>
      <c r="F33" s="13" t="s">
        <v>161</v>
      </c>
      <c r="G33" s="13">
        <v>2</v>
      </c>
      <c r="H33" s="13">
        <v>2</v>
      </c>
      <c r="I33" s="14"/>
    </row>
    <row r="34" s="5" customFormat="1" ht="30" customHeight="1" spans="1:9">
      <c r="A34" s="13"/>
      <c r="B34" s="13"/>
      <c r="C34" s="13" t="s">
        <v>241</v>
      </c>
      <c r="D34" s="46" t="s">
        <v>242</v>
      </c>
      <c r="E34" s="26" t="s">
        <v>243</v>
      </c>
      <c r="F34" s="13" t="s">
        <v>243</v>
      </c>
      <c r="G34" s="13">
        <v>1</v>
      </c>
      <c r="H34" s="13">
        <v>1</v>
      </c>
      <c r="I34" s="14"/>
    </row>
    <row r="35" s="5" customFormat="1" ht="30" customHeight="1" spans="1:9">
      <c r="A35" s="13"/>
      <c r="B35" s="13"/>
      <c r="C35" s="13"/>
      <c r="D35" s="46" t="s">
        <v>244</v>
      </c>
      <c r="E35" s="26" t="s">
        <v>245</v>
      </c>
      <c r="F35" s="13" t="s">
        <v>245</v>
      </c>
      <c r="G35" s="13">
        <v>1</v>
      </c>
      <c r="H35" s="13">
        <v>1</v>
      </c>
      <c r="I35" s="14"/>
    </row>
    <row r="36" s="5" customFormat="1" ht="39.95" customHeight="1" spans="1:9">
      <c r="A36" s="13"/>
      <c r="B36" s="13"/>
      <c r="C36" s="13"/>
      <c r="D36" s="46" t="s">
        <v>246</v>
      </c>
      <c r="E36" s="26" t="s">
        <v>245</v>
      </c>
      <c r="F36" s="13" t="s">
        <v>245</v>
      </c>
      <c r="G36" s="13">
        <v>1</v>
      </c>
      <c r="H36" s="13">
        <v>1</v>
      </c>
      <c r="I36" s="14"/>
    </row>
    <row r="37" s="5" customFormat="1" ht="39.95" customHeight="1" spans="1:9">
      <c r="A37" s="13"/>
      <c r="B37" s="13"/>
      <c r="C37" s="13"/>
      <c r="D37" s="46" t="s">
        <v>247</v>
      </c>
      <c r="E37" s="26" t="s">
        <v>248</v>
      </c>
      <c r="F37" s="13" t="s">
        <v>249</v>
      </c>
      <c r="G37" s="13">
        <v>1</v>
      </c>
      <c r="H37" s="13">
        <v>1</v>
      </c>
      <c r="I37" s="14"/>
    </row>
    <row r="38" s="5" customFormat="1" ht="30" customHeight="1" spans="1:9">
      <c r="A38" s="13"/>
      <c r="B38" s="13"/>
      <c r="C38" s="13"/>
      <c r="D38" s="46" t="s">
        <v>250</v>
      </c>
      <c r="E38" s="26" t="s">
        <v>248</v>
      </c>
      <c r="F38" s="13" t="s">
        <v>248</v>
      </c>
      <c r="G38" s="13">
        <v>1</v>
      </c>
      <c r="H38" s="13">
        <v>1</v>
      </c>
      <c r="I38" s="14"/>
    </row>
    <row r="39" s="5" customFormat="1" ht="47.1" customHeight="1" spans="1:9">
      <c r="A39" s="13"/>
      <c r="B39" s="13"/>
      <c r="C39" s="13"/>
      <c r="D39" s="46" t="s">
        <v>251</v>
      </c>
      <c r="E39" s="59" t="s">
        <v>252</v>
      </c>
      <c r="F39" s="26" t="s">
        <v>253</v>
      </c>
      <c r="G39" s="13">
        <v>1</v>
      </c>
      <c r="H39" s="13">
        <v>1</v>
      </c>
      <c r="I39" s="61"/>
    </row>
    <row r="40" s="5" customFormat="1" ht="36" spans="1:9">
      <c r="A40" s="13"/>
      <c r="B40" s="13"/>
      <c r="C40" s="13"/>
      <c r="D40" s="46" t="s">
        <v>254</v>
      </c>
      <c r="E40" s="59">
        <v>6</v>
      </c>
      <c r="F40" s="26">
        <v>7</v>
      </c>
      <c r="G40" s="13">
        <v>4</v>
      </c>
      <c r="H40" s="13">
        <v>4</v>
      </c>
      <c r="I40" s="14"/>
    </row>
    <row r="41" s="5" customFormat="1" ht="24" spans="1:9">
      <c r="A41" s="13"/>
      <c r="B41" s="13"/>
      <c r="C41" s="13"/>
      <c r="D41" s="46" t="s">
        <v>255</v>
      </c>
      <c r="E41" s="26">
        <v>6</v>
      </c>
      <c r="F41" s="13">
        <v>6</v>
      </c>
      <c r="G41" s="13">
        <v>5</v>
      </c>
      <c r="H41" s="13">
        <v>5</v>
      </c>
      <c r="I41" s="14"/>
    </row>
    <row r="42" s="5" customFormat="1" ht="38" customHeight="1" spans="1:9">
      <c r="A42" s="13"/>
      <c r="B42" s="13"/>
      <c r="C42" s="13" t="s">
        <v>256</v>
      </c>
      <c r="D42" s="13" t="s">
        <v>177</v>
      </c>
      <c r="E42" s="27">
        <v>1</v>
      </c>
      <c r="F42" s="27">
        <v>1</v>
      </c>
      <c r="G42" s="13">
        <v>3</v>
      </c>
      <c r="H42" s="13">
        <v>3</v>
      </c>
      <c r="I42" s="14"/>
    </row>
    <row r="43" s="5" customFormat="1" ht="30" customHeight="1" spans="1:9">
      <c r="A43" s="13"/>
      <c r="B43" s="13"/>
      <c r="C43" s="13" t="s">
        <v>257</v>
      </c>
      <c r="D43" s="45" t="s">
        <v>258</v>
      </c>
      <c r="E43" s="27" t="s">
        <v>188</v>
      </c>
      <c r="F43" s="13" t="s">
        <v>189</v>
      </c>
      <c r="G43" s="13">
        <v>4</v>
      </c>
      <c r="H43" s="13">
        <v>4</v>
      </c>
      <c r="I43" s="14"/>
    </row>
    <row r="44" s="5" customFormat="1" ht="42.95" customHeight="1" spans="1:9">
      <c r="A44" s="13"/>
      <c r="B44" s="13"/>
      <c r="C44" s="13"/>
      <c r="D44" s="45" t="s">
        <v>259</v>
      </c>
      <c r="E44" s="29" t="s">
        <v>191</v>
      </c>
      <c r="F44" s="26" t="s">
        <v>192</v>
      </c>
      <c r="G44" s="13">
        <v>4</v>
      </c>
      <c r="H44" s="13">
        <v>4</v>
      </c>
      <c r="I44" s="14"/>
    </row>
    <row r="45" s="5" customFormat="1" ht="30" customHeight="1" spans="1:9">
      <c r="A45" s="13"/>
      <c r="B45" s="13" t="s">
        <v>260</v>
      </c>
      <c r="C45" s="13" t="s">
        <v>197</v>
      </c>
      <c r="D45" s="45" t="s">
        <v>201</v>
      </c>
      <c r="E45" s="26" t="s">
        <v>199</v>
      </c>
      <c r="F45" s="13" t="s">
        <v>199</v>
      </c>
      <c r="G45" s="13">
        <v>5</v>
      </c>
      <c r="H45" s="13">
        <v>5</v>
      </c>
      <c r="I45" s="14"/>
    </row>
    <row r="46" s="5" customFormat="1" ht="30" customHeight="1" spans="1:9">
      <c r="A46" s="13"/>
      <c r="B46" s="13"/>
      <c r="C46" s="13"/>
      <c r="D46" s="22" t="s">
        <v>202</v>
      </c>
      <c r="E46" s="26" t="s">
        <v>199</v>
      </c>
      <c r="F46" s="13" t="s">
        <v>199</v>
      </c>
      <c r="G46" s="13">
        <v>5</v>
      </c>
      <c r="H46" s="13">
        <v>5</v>
      </c>
      <c r="I46" s="14"/>
    </row>
    <row r="47" s="6" customFormat="1" ht="21.75" customHeight="1" spans="1:9">
      <c r="A47" s="12" t="s">
        <v>203</v>
      </c>
      <c r="B47" s="12"/>
      <c r="C47" s="12"/>
      <c r="D47" s="12"/>
      <c r="E47" s="12"/>
      <c r="F47" s="12"/>
      <c r="G47" s="12">
        <f>SUM(G14:G46)+G7</f>
        <v>100</v>
      </c>
      <c r="H47" s="60">
        <f>SUM(H14:H46)+I7</f>
        <v>99.9126</v>
      </c>
      <c r="I47" s="50"/>
    </row>
    <row r="48" ht="26.1" customHeight="1" spans="1:9">
      <c r="A48" s="31" t="s">
        <v>261</v>
      </c>
      <c r="B48" s="31"/>
      <c r="C48" s="31"/>
      <c r="D48" s="49"/>
      <c r="E48" s="31"/>
      <c r="F48" s="33"/>
      <c r="G48" s="31"/>
      <c r="H48" s="31"/>
      <c r="I48" s="31"/>
    </row>
  </sheetData>
  <mergeCells count="31">
    <mergeCell ref="A2:I2"/>
    <mergeCell ref="A3:B3"/>
    <mergeCell ref="C3:I3"/>
    <mergeCell ref="A4:B4"/>
    <mergeCell ref="C4:E4"/>
    <mergeCell ref="G4:I4"/>
    <mergeCell ref="B7:C7"/>
    <mergeCell ref="B8:C8"/>
    <mergeCell ref="B9:C9"/>
    <mergeCell ref="B10:C10"/>
    <mergeCell ref="B11:E11"/>
    <mergeCell ref="F11:I11"/>
    <mergeCell ref="B12:E12"/>
    <mergeCell ref="F12:I12"/>
    <mergeCell ref="A5:A10"/>
    <mergeCell ref="A11:A12"/>
    <mergeCell ref="A14:A46"/>
    <mergeCell ref="B14:B31"/>
    <mergeCell ref="B32:B44"/>
    <mergeCell ref="B45:B46"/>
    <mergeCell ref="C14:C23"/>
    <mergeCell ref="C24:C28"/>
    <mergeCell ref="C29:C30"/>
    <mergeCell ref="C32:C33"/>
    <mergeCell ref="C34:C41"/>
    <mergeCell ref="C43:C44"/>
    <mergeCell ref="C45:C46"/>
    <mergeCell ref="G5:G6"/>
    <mergeCell ref="H5:H6"/>
    <mergeCell ref="I5:I6"/>
    <mergeCell ref="B5:C6"/>
  </mergeCells>
  <pageMargins left="0.748031496062992" right="0.31496062992126" top="0.511811023622047" bottom="0.590277777777778" header="0.354330708661417" footer="0.511805555555556"/>
  <pageSetup paperSize="9" orientation="portrait"/>
  <headerFooter>
    <oddFooter>&amp;C&amp;10&amp;P</oddFooter>
  </headerFooter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selection activeCell="F10" sqref="F10"/>
    </sheetView>
  </sheetViews>
  <sheetFormatPr defaultColWidth="8.75" defaultRowHeight="13.5"/>
  <cols>
    <col min="1" max="1" width="5.28333333333333" style="34" customWidth="1"/>
    <col min="2" max="2" width="6.375" style="34" customWidth="1"/>
    <col min="3" max="3" width="5.75" style="34" customWidth="1"/>
    <col min="4" max="4" width="15.5" style="37" customWidth="1"/>
    <col min="5" max="6" width="15.5" style="38" customWidth="1"/>
    <col min="7" max="7" width="6.125" style="38" customWidth="1"/>
    <col min="8" max="8" width="6.375" style="38" customWidth="1"/>
    <col min="9" max="9" width="13.25" style="38" customWidth="1"/>
    <col min="10" max="16384" width="8.75" style="34"/>
  </cols>
  <sheetData>
    <row r="1" s="34" customFormat="1" ht="21" customHeight="1" spans="1:9">
      <c r="A1" s="39" t="s">
        <v>206</v>
      </c>
      <c r="D1" s="37"/>
      <c r="E1" s="38"/>
      <c r="F1" s="38"/>
      <c r="G1" s="38"/>
      <c r="H1" s="38"/>
      <c r="I1" s="38"/>
    </row>
    <row r="2" s="34" customFormat="1" ht="29.1" customHeight="1" spans="1:9">
      <c r="A2" s="40" t="s">
        <v>207</v>
      </c>
      <c r="B2" s="40"/>
      <c r="C2" s="40"/>
      <c r="D2" s="41"/>
      <c r="E2" s="40"/>
      <c r="F2" s="40"/>
      <c r="G2" s="40"/>
      <c r="H2" s="40"/>
      <c r="I2" s="40"/>
    </row>
    <row r="3" s="2" customFormat="1" ht="27" customHeight="1" spans="1:9">
      <c r="A3" s="12" t="s">
        <v>208</v>
      </c>
      <c r="B3" s="12"/>
      <c r="C3" s="12" t="s">
        <v>262</v>
      </c>
      <c r="D3" s="12"/>
      <c r="E3" s="12"/>
      <c r="F3" s="12"/>
      <c r="G3" s="12"/>
      <c r="H3" s="12"/>
      <c r="I3" s="12"/>
    </row>
    <row r="4" s="3" customFormat="1" ht="27" customHeight="1" spans="1:9">
      <c r="A4" s="13" t="s">
        <v>210</v>
      </c>
      <c r="B4" s="13"/>
      <c r="C4" s="13" t="s">
        <v>211</v>
      </c>
      <c r="D4" s="13"/>
      <c r="E4" s="13"/>
      <c r="F4" s="13" t="s">
        <v>212</v>
      </c>
      <c r="G4" s="13" t="s">
        <v>48</v>
      </c>
      <c r="H4" s="13"/>
      <c r="I4" s="14"/>
    </row>
    <row r="5" s="3" customFormat="1" ht="21.75" customHeight="1" spans="1:9">
      <c r="A5" s="13" t="s">
        <v>213</v>
      </c>
      <c r="B5" s="14"/>
      <c r="C5" s="14"/>
      <c r="D5" s="13" t="s">
        <v>214</v>
      </c>
      <c r="E5" s="13" t="s">
        <v>215</v>
      </c>
      <c r="F5" s="13" t="s">
        <v>215</v>
      </c>
      <c r="G5" s="13" t="s">
        <v>53</v>
      </c>
      <c r="H5" s="13" t="s">
        <v>216</v>
      </c>
      <c r="I5" s="13" t="s">
        <v>55</v>
      </c>
    </row>
    <row r="6" s="3" customFormat="1" ht="21.75" customHeight="1" spans="1:9">
      <c r="A6" s="13"/>
      <c r="B6" s="14"/>
      <c r="C6" s="14"/>
      <c r="D6" s="13" t="s">
        <v>217</v>
      </c>
      <c r="E6" s="13" t="s">
        <v>217</v>
      </c>
      <c r="F6" s="13" t="s">
        <v>218</v>
      </c>
      <c r="G6" s="13"/>
      <c r="H6" s="13"/>
      <c r="I6" s="13"/>
    </row>
    <row r="7" s="3" customFormat="1" ht="28.5" customHeight="1" spans="1:9">
      <c r="A7" s="15"/>
      <c r="B7" s="14" t="s">
        <v>219</v>
      </c>
      <c r="C7" s="14"/>
      <c r="D7" s="16">
        <v>266.57</v>
      </c>
      <c r="E7" s="42">
        <f t="shared" ref="D7:F7" si="0">E8+E9</f>
        <v>1055.36</v>
      </c>
      <c r="F7" s="42">
        <v>1055.36</v>
      </c>
      <c r="G7" s="13">
        <v>10</v>
      </c>
      <c r="H7" s="28">
        <f>F7/E7</f>
        <v>1</v>
      </c>
      <c r="I7" s="17">
        <f>G7*H7</f>
        <v>10</v>
      </c>
    </row>
    <row r="8" s="3" customFormat="1" ht="28.5" customHeight="1" spans="1:9">
      <c r="A8" s="13"/>
      <c r="B8" s="14" t="s">
        <v>220</v>
      </c>
      <c r="C8" s="14"/>
      <c r="D8" s="16">
        <v>266.57</v>
      </c>
      <c r="E8" s="42">
        <v>1002.2</v>
      </c>
      <c r="F8" s="42">
        <v>1002.2</v>
      </c>
      <c r="G8" s="13"/>
      <c r="H8" s="13"/>
      <c r="I8" s="14"/>
    </row>
    <row r="9" s="3" customFormat="1" ht="27.75" customHeight="1" spans="1:9">
      <c r="A9" s="13"/>
      <c r="B9" s="18" t="s">
        <v>221</v>
      </c>
      <c r="C9" s="18"/>
      <c r="D9" s="43"/>
      <c r="E9" s="16">
        <v>53.16</v>
      </c>
      <c r="F9" s="13">
        <v>53.16</v>
      </c>
      <c r="G9" s="13"/>
      <c r="H9" s="13"/>
      <c r="I9" s="14"/>
    </row>
    <row r="10" s="3" customFormat="1" ht="21" customHeight="1" spans="1:9">
      <c r="A10" s="13"/>
      <c r="B10" s="18" t="s">
        <v>222</v>
      </c>
      <c r="C10" s="18"/>
      <c r="D10" s="14"/>
      <c r="E10" s="13"/>
      <c r="F10" s="13"/>
      <c r="G10" s="13"/>
      <c r="H10" s="13"/>
      <c r="I10" s="14"/>
    </row>
    <row r="11" s="3" customFormat="1" ht="22.5" customHeight="1" spans="1:9">
      <c r="A11" s="13" t="s">
        <v>66</v>
      </c>
      <c r="B11" s="13" t="s">
        <v>67</v>
      </c>
      <c r="C11" s="13"/>
      <c r="D11" s="13"/>
      <c r="E11" s="13"/>
      <c r="F11" s="13" t="s">
        <v>223</v>
      </c>
      <c r="G11" s="13"/>
      <c r="H11" s="13"/>
      <c r="I11" s="13"/>
    </row>
    <row r="12" s="3" customFormat="1" ht="34.5" customHeight="1" spans="1:9">
      <c r="A12" s="13"/>
      <c r="B12" s="44" t="s">
        <v>263</v>
      </c>
      <c r="C12" s="44"/>
      <c r="D12" s="44"/>
      <c r="E12" s="13"/>
      <c r="F12" s="13" t="s">
        <v>264</v>
      </c>
      <c r="G12" s="13"/>
      <c r="H12" s="13"/>
      <c r="I12" s="14"/>
    </row>
    <row r="13" s="35" customFormat="1" ht="31" customHeight="1" spans="1:9">
      <c r="A13" s="20" t="s">
        <v>226</v>
      </c>
      <c r="B13" s="13" t="s">
        <v>227</v>
      </c>
      <c r="C13" s="13" t="s">
        <v>228</v>
      </c>
      <c r="D13" s="13" t="s">
        <v>74</v>
      </c>
      <c r="E13" s="13" t="s">
        <v>229</v>
      </c>
      <c r="F13" s="13" t="s">
        <v>76</v>
      </c>
      <c r="G13" s="13" t="s">
        <v>53</v>
      </c>
      <c r="H13" s="13" t="s">
        <v>55</v>
      </c>
      <c r="I13" s="13" t="s">
        <v>230</v>
      </c>
    </row>
    <row r="14" s="35" customFormat="1" ht="30" customHeight="1" spans="1:9">
      <c r="A14" s="21" t="s">
        <v>226</v>
      </c>
      <c r="B14" s="21" t="s">
        <v>231</v>
      </c>
      <c r="C14" s="13" t="s">
        <v>232</v>
      </c>
      <c r="D14" s="45" t="s">
        <v>80</v>
      </c>
      <c r="E14" s="22" t="s">
        <v>81</v>
      </c>
      <c r="F14" s="13" t="s">
        <v>82</v>
      </c>
      <c r="G14" s="13">
        <v>5</v>
      </c>
      <c r="H14" s="13">
        <v>5</v>
      </c>
      <c r="I14" s="14"/>
    </row>
    <row r="15" s="35" customFormat="1" ht="30" customHeight="1" spans="1:9">
      <c r="A15" s="24"/>
      <c r="B15" s="24"/>
      <c r="C15" s="13"/>
      <c r="D15" s="45" t="s">
        <v>83</v>
      </c>
      <c r="E15" s="22" t="s">
        <v>84</v>
      </c>
      <c r="F15" s="13" t="s">
        <v>85</v>
      </c>
      <c r="G15" s="13">
        <v>5</v>
      </c>
      <c r="H15" s="13">
        <v>5</v>
      </c>
      <c r="I15" s="14"/>
    </row>
    <row r="16" s="35" customFormat="1" ht="30" customHeight="1" spans="1:9">
      <c r="A16" s="24"/>
      <c r="B16" s="24"/>
      <c r="C16" s="13"/>
      <c r="D16" s="45" t="s">
        <v>86</v>
      </c>
      <c r="E16" s="22" t="s">
        <v>87</v>
      </c>
      <c r="F16" s="13" t="s">
        <v>88</v>
      </c>
      <c r="G16" s="13">
        <v>5</v>
      </c>
      <c r="H16" s="42">
        <f>(329/400)*G16</f>
        <v>4.1125</v>
      </c>
      <c r="I16" s="14"/>
    </row>
    <row r="17" s="35" customFormat="1" ht="30" customHeight="1" spans="1:9">
      <c r="A17" s="24"/>
      <c r="B17" s="24"/>
      <c r="C17" s="13"/>
      <c r="D17" s="46" t="s">
        <v>89</v>
      </c>
      <c r="E17" s="22" t="s">
        <v>90</v>
      </c>
      <c r="F17" s="13" t="s">
        <v>91</v>
      </c>
      <c r="G17" s="13">
        <v>5</v>
      </c>
      <c r="H17" s="13">
        <v>5</v>
      </c>
      <c r="I17" s="14"/>
    </row>
    <row r="18" s="35" customFormat="1" ht="30" customHeight="1" spans="1:9">
      <c r="A18" s="24"/>
      <c r="B18" s="24"/>
      <c r="C18" s="21" t="s">
        <v>233</v>
      </c>
      <c r="D18" s="45" t="s">
        <v>265</v>
      </c>
      <c r="E18" s="27">
        <v>1</v>
      </c>
      <c r="F18" s="27">
        <v>1</v>
      </c>
      <c r="G18" s="13">
        <v>5</v>
      </c>
      <c r="H18" s="13">
        <v>5</v>
      </c>
      <c r="I18" s="14"/>
    </row>
    <row r="19" s="35" customFormat="1" ht="63" customHeight="1" spans="1:9">
      <c r="A19" s="24"/>
      <c r="B19" s="24"/>
      <c r="C19" s="24"/>
      <c r="D19" s="45" t="s">
        <v>122</v>
      </c>
      <c r="E19" s="27" t="s">
        <v>123</v>
      </c>
      <c r="F19" s="47" t="s">
        <v>124</v>
      </c>
      <c r="G19" s="13">
        <v>5</v>
      </c>
      <c r="H19" s="13">
        <v>5</v>
      </c>
      <c r="I19" s="14"/>
    </row>
    <row r="20" s="35" customFormat="1" ht="30" customHeight="1" spans="1:9">
      <c r="A20" s="24"/>
      <c r="B20" s="24"/>
      <c r="C20" s="48"/>
      <c r="D20" s="46" t="s">
        <v>266</v>
      </c>
      <c r="E20" s="27">
        <v>1</v>
      </c>
      <c r="F20" s="27">
        <v>1</v>
      </c>
      <c r="G20" s="13">
        <v>4</v>
      </c>
      <c r="H20" s="13">
        <v>4</v>
      </c>
      <c r="I20" s="14"/>
    </row>
    <row r="21" s="35" customFormat="1" ht="35.1" customHeight="1" spans="1:9">
      <c r="A21" s="24"/>
      <c r="B21" s="24"/>
      <c r="C21" s="21" t="s">
        <v>234</v>
      </c>
      <c r="D21" s="46" t="s">
        <v>267</v>
      </c>
      <c r="E21" s="26" t="s">
        <v>139</v>
      </c>
      <c r="F21" s="26" t="s">
        <v>139</v>
      </c>
      <c r="G21" s="13">
        <v>4</v>
      </c>
      <c r="H21" s="13">
        <v>4</v>
      </c>
      <c r="I21" s="26"/>
    </row>
    <row r="22" s="35" customFormat="1" ht="36" customHeight="1" spans="1:9">
      <c r="A22" s="24"/>
      <c r="B22" s="24"/>
      <c r="C22" s="48"/>
      <c r="D22" s="46" t="s">
        <v>268</v>
      </c>
      <c r="E22" s="26" t="s">
        <v>139</v>
      </c>
      <c r="F22" s="26" t="s">
        <v>139</v>
      </c>
      <c r="G22" s="13">
        <v>4</v>
      </c>
      <c r="H22" s="13">
        <v>4</v>
      </c>
      <c r="I22" s="14"/>
    </row>
    <row r="23" s="35" customFormat="1" ht="30" customHeight="1" spans="1:9">
      <c r="A23" s="24"/>
      <c r="B23" s="24"/>
      <c r="C23" s="21" t="s">
        <v>237</v>
      </c>
      <c r="D23" s="45" t="s">
        <v>269</v>
      </c>
      <c r="E23" s="26" t="s">
        <v>146</v>
      </c>
      <c r="F23" s="26" t="s">
        <v>146</v>
      </c>
      <c r="G23" s="13">
        <v>3</v>
      </c>
      <c r="H23" s="13">
        <v>3</v>
      </c>
      <c r="I23" s="14"/>
    </row>
    <row r="24" s="35" customFormat="1" ht="30" customHeight="1" spans="1:9">
      <c r="A24" s="24"/>
      <c r="B24" s="24"/>
      <c r="C24" s="24"/>
      <c r="D24" s="45" t="s">
        <v>147</v>
      </c>
      <c r="E24" s="26" t="s">
        <v>148</v>
      </c>
      <c r="F24" s="26" t="s">
        <v>148</v>
      </c>
      <c r="G24" s="13">
        <v>3</v>
      </c>
      <c r="H24" s="13">
        <v>3</v>
      </c>
      <c r="I24" s="14"/>
    </row>
    <row r="25" s="35" customFormat="1" ht="30" customHeight="1" spans="1:9">
      <c r="A25" s="24"/>
      <c r="B25" s="48"/>
      <c r="C25" s="48"/>
      <c r="D25" s="45" t="s">
        <v>149</v>
      </c>
      <c r="E25" s="26" t="s">
        <v>150</v>
      </c>
      <c r="F25" s="26" t="s">
        <v>150</v>
      </c>
      <c r="G25" s="13">
        <v>2</v>
      </c>
      <c r="H25" s="13">
        <v>2</v>
      </c>
      <c r="I25" s="14"/>
    </row>
    <row r="26" s="35" customFormat="1" ht="30" customHeight="1" spans="1:9">
      <c r="A26" s="24"/>
      <c r="B26" s="21" t="s">
        <v>239</v>
      </c>
      <c r="C26" s="21" t="s">
        <v>240</v>
      </c>
      <c r="D26" s="45" t="s">
        <v>158</v>
      </c>
      <c r="E26" s="26" t="s">
        <v>159</v>
      </c>
      <c r="F26" s="28">
        <v>0.13</v>
      </c>
      <c r="G26" s="13">
        <v>5</v>
      </c>
      <c r="H26" s="13">
        <v>5</v>
      </c>
      <c r="I26" s="14"/>
    </row>
    <row r="27" s="35" customFormat="1" ht="30" customHeight="1" spans="1:9">
      <c r="A27" s="24"/>
      <c r="B27" s="24"/>
      <c r="C27" s="48"/>
      <c r="D27" s="46" t="s">
        <v>270</v>
      </c>
      <c r="E27" s="26" t="s">
        <v>161</v>
      </c>
      <c r="F27" s="26" t="s">
        <v>161</v>
      </c>
      <c r="G27" s="13">
        <v>3</v>
      </c>
      <c r="H27" s="13">
        <v>3</v>
      </c>
      <c r="I27" s="14"/>
    </row>
    <row r="28" s="35" customFormat="1" ht="30" customHeight="1" spans="1:9">
      <c r="A28" s="24"/>
      <c r="B28" s="24"/>
      <c r="C28" s="21" t="s">
        <v>241</v>
      </c>
      <c r="D28" s="46" t="s">
        <v>167</v>
      </c>
      <c r="E28" s="26" t="s">
        <v>161</v>
      </c>
      <c r="F28" s="26" t="s">
        <v>161</v>
      </c>
      <c r="G28" s="13">
        <v>3</v>
      </c>
      <c r="H28" s="13">
        <v>3</v>
      </c>
      <c r="I28" s="14"/>
    </row>
    <row r="29" s="35" customFormat="1" ht="30" customHeight="1" spans="1:9">
      <c r="A29" s="24"/>
      <c r="B29" s="24"/>
      <c r="C29" s="24"/>
      <c r="D29" s="46" t="s">
        <v>168</v>
      </c>
      <c r="E29" s="26" t="s">
        <v>161</v>
      </c>
      <c r="F29" s="26" t="s">
        <v>161</v>
      </c>
      <c r="G29" s="13">
        <v>3</v>
      </c>
      <c r="H29" s="13">
        <v>3</v>
      </c>
      <c r="I29" s="14"/>
    </row>
    <row r="30" s="35" customFormat="1" ht="30" customHeight="1" spans="1:9">
      <c r="A30" s="24"/>
      <c r="B30" s="24"/>
      <c r="C30" s="48"/>
      <c r="D30" s="46" t="s">
        <v>169</v>
      </c>
      <c r="E30" s="26" t="s">
        <v>161</v>
      </c>
      <c r="F30" s="26" t="s">
        <v>161</v>
      </c>
      <c r="G30" s="13">
        <v>3</v>
      </c>
      <c r="H30" s="13">
        <v>3</v>
      </c>
      <c r="I30" s="14"/>
    </row>
    <row r="31" s="35" customFormat="1" ht="48" spans="1:9">
      <c r="A31" s="24"/>
      <c r="B31" s="24"/>
      <c r="C31" s="21" t="s">
        <v>256</v>
      </c>
      <c r="D31" s="44" t="s">
        <v>176</v>
      </c>
      <c r="E31" s="26" t="s">
        <v>161</v>
      </c>
      <c r="F31" s="26" t="s">
        <v>161</v>
      </c>
      <c r="G31" s="13">
        <v>5</v>
      </c>
      <c r="H31" s="13">
        <v>5</v>
      </c>
      <c r="I31" s="14"/>
    </row>
    <row r="32" s="35" customFormat="1" ht="30" customHeight="1" spans="1:9">
      <c r="A32" s="24"/>
      <c r="B32" s="24"/>
      <c r="C32" s="13" t="s">
        <v>257</v>
      </c>
      <c r="D32" s="45" t="s">
        <v>183</v>
      </c>
      <c r="E32" s="26" t="s">
        <v>184</v>
      </c>
      <c r="F32" s="26" t="s">
        <v>184</v>
      </c>
      <c r="G32" s="13">
        <v>4</v>
      </c>
      <c r="H32" s="13">
        <v>4</v>
      </c>
      <c r="I32" s="14"/>
    </row>
    <row r="33" s="35" customFormat="1" ht="30" customHeight="1" spans="1:9">
      <c r="A33" s="24"/>
      <c r="B33" s="48"/>
      <c r="C33" s="13"/>
      <c r="D33" s="45" t="s">
        <v>185</v>
      </c>
      <c r="E33" s="26" t="s">
        <v>186</v>
      </c>
      <c r="F33" s="26" t="s">
        <v>186</v>
      </c>
      <c r="G33" s="13">
        <v>4</v>
      </c>
      <c r="H33" s="13">
        <v>4</v>
      </c>
      <c r="I33" s="14"/>
    </row>
    <row r="34" s="35" customFormat="1" ht="30" customHeight="1" spans="1:9">
      <c r="A34" s="24"/>
      <c r="B34" s="13" t="s">
        <v>260</v>
      </c>
      <c r="C34" s="13" t="s">
        <v>197</v>
      </c>
      <c r="D34" s="45" t="s">
        <v>198</v>
      </c>
      <c r="E34" s="27" t="s">
        <v>199</v>
      </c>
      <c r="F34" s="27" t="s">
        <v>199</v>
      </c>
      <c r="G34" s="13">
        <v>5</v>
      </c>
      <c r="H34" s="13">
        <v>5</v>
      </c>
      <c r="I34" s="14"/>
    </row>
    <row r="35" s="35" customFormat="1" ht="30" customHeight="1" spans="1:9">
      <c r="A35" s="24"/>
      <c r="B35" s="13"/>
      <c r="C35" s="13"/>
      <c r="D35" s="46" t="s">
        <v>200</v>
      </c>
      <c r="E35" s="27" t="s">
        <v>199</v>
      </c>
      <c r="F35" s="27" t="s">
        <v>199</v>
      </c>
      <c r="G35" s="13">
        <v>5</v>
      </c>
      <c r="H35" s="13">
        <v>5</v>
      </c>
      <c r="I35" s="14"/>
    </row>
    <row r="36" s="36" customFormat="1" ht="21.75" customHeight="1" spans="1:9">
      <c r="A36" s="12" t="s">
        <v>203</v>
      </c>
      <c r="B36" s="12"/>
      <c r="C36" s="12"/>
      <c r="D36" s="12"/>
      <c r="E36" s="12"/>
      <c r="F36" s="12"/>
      <c r="G36" s="12">
        <f>SUM(G14:G35)+G7</f>
        <v>100</v>
      </c>
      <c r="H36" s="30">
        <f>SUM(H14:H35)+I7</f>
        <v>99.1125</v>
      </c>
      <c r="I36" s="50"/>
    </row>
    <row r="37" s="34" customFormat="1" ht="26.1" customHeight="1" spans="1:9">
      <c r="A37" s="31" t="s">
        <v>205</v>
      </c>
      <c r="B37" s="31"/>
      <c r="C37" s="31"/>
      <c r="D37" s="49"/>
      <c r="E37" s="33"/>
      <c r="F37" s="33"/>
      <c r="G37" s="31"/>
      <c r="H37" s="31"/>
      <c r="I37" s="31"/>
    </row>
  </sheetData>
  <mergeCells count="34">
    <mergeCell ref="A2:I2"/>
    <mergeCell ref="A3:B3"/>
    <mergeCell ref="C3:I3"/>
    <mergeCell ref="A4:B4"/>
    <mergeCell ref="C4:E4"/>
    <mergeCell ref="G4:I4"/>
    <mergeCell ref="B7:C7"/>
    <mergeCell ref="B8:C8"/>
    <mergeCell ref="B9:C9"/>
    <mergeCell ref="B10:C10"/>
    <mergeCell ref="B11:E11"/>
    <mergeCell ref="F11:I11"/>
    <mergeCell ref="B12:E12"/>
    <mergeCell ref="F12:I12"/>
    <mergeCell ref="A36:F36"/>
    <mergeCell ref="A37:I37"/>
    <mergeCell ref="A5:A10"/>
    <mergeCell ref="A11:A12"/>
    <mergeCell ref="A14:A35"/>
    <mergeCell ref="B14:B25"/>
    <mergeCell ref="B26:B33"/>
    <mergeCell ref="B34:B35"/>
    <mergeCell ref="C14:C17"/>
    <mergeCell ref="C18:C20"/>
    <mergeCell ref="C21:C22"/>
    <mergeCell ref="C23:C25"/>
    <mergeCell ref="C26:C27"/>
    <mergeCell ref="C28:C30"/>
    <mergeCell ref="C32:C33"/>
    <mergeCell ref="C34:C35"/>
    <mergeCell ref="G5:G6"/>
    <mergeCell ref="H5:H6"/>
    <mergeCell ref="I5:I6"/>
    <mergeCell ref="B5:C6"/>
  </mergeCells>
  <printOptions horizontalCentered="1"/>
  <pageMargins left="0.393055555555556" right="0.432638888888889" top="0.472222222222222" bottom="0.550694444444444" header="0.354166666666667" footer="0.747916666666667"/>
  <pageSetup paperSize="9" orientation="portrait" horizontalDpi="600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topLeftCell="A7" workbookViewId="0">
      <selection activeCell="A3" sqref="$A3:$XFD10"/>
    </sheetView>
  </sheetViews>
  <sheetFormatPr defaultColWidth="8.75" defaultRowHeight="13.5"/>
  <cols>
    <col min="1" max="1" width="5.75" style="1" customWidth="1"/>
    <col min="2" max="2" width="6.375" style="1" customWidth="1"/>
    <col min="3" max="3" width="7" style="1" customWidth="1"/>
    <col min="4" max="4" width="15.5" style="7" customWidth="1"/>
    <col min="5" max="6" width="15.5" style="8" customWidth="1"/>
    <col min="7" max="7" width="6.125" style="8" customWidth="1"/>
    <col min="8" max="8" width="9" style="8" customWidth="1"/>
    <col min="9" max="9" width="13.25" style="8" customWidth="1"/>
    <col min="10" max="16384" width="8.75" style="1"/>
  </cols>
  <sheetData>
    <row r="1" s="1" customFormat="1" ht="21" customHeight="1" spans="1:9">
      <c r="A1" s="9" t="s">
        <v>206</v>
      </c>
      <c r="D1" s="7"/>
      <c r="E1" s="8"/>
      <c r="F1" s="8"/>
      <c r="G1" s="8"/>
      <c r="H1" s="8"/>
      <c r="I1" s="8"/>
    </row>
    <row r="2" s="1" customFormat="1" ht="29.1" customHeight="1" spans="1:9">
      <c r="A2" s="10" t="s">
        <v>207</v>
      </c>
      <c r="B2" s="10"/>
      <c r="C2" s="10"/>
      <c r="D2" s="11"/>
      <c r="E2" s="10"/>
      <c r="F2" s="10"/>
      <c r="G2" s="10"/>
      <c r="H2" s="10"/>
      <c r="I2" s="10"/>
    </row>
    <row r="3" s="2" customFormat="1" ht="19" customHeight="1" spans="1:9">
      <c r="A3" s="12" t="s">
        <v>208</v>
      </c>
      <c r="B3" s="12"/>
      <c r="C3" s="12" t="s">
        <v>271</v>
      </c>
      <c r="D3" s="12"/>
      <c r="E3" s="12"/>
      <c r="F3" s="12"/>
      <c r="G3" s="12"/>
      <c r="H3" s="12"/>
      <c r="I3" s="12"/>
    </row>
    <row r="4" s="3" customFormat="1" ht="19" customHeight="1" spans="1:9">
      <c r="A4" s="13" t="s">
        <v>210</v>
      </c>
      <c r="B4" s="13"/>
      <c r="C4" s="13" t="s">
        <v>211</v>
      </c>
      <c r="D4" s="13"/>
      <c r="E4" s="13"/>
      <c r="F4" s="13" t="s">
        <v>212</v>
      </c>
      <c r="G4" s="13" t="s">
        <v>48</v>
      </c>
      <c r="H4" s="13"/>
      <c r="I4" s="13"/>
    </row>
    <row r="5" s="4" customFormat="1" ht="19" customHeight="1" spans="1:9">
      <c r="A5" s="13" t="s">
        <v>213</v>
      </c>
      <c r="B5" s="14"/>
      <c r="C5" s="14"/>
      <c r="D5" s="13" t="s">
        <v>214</v>
      </c>
      <c r="E5" s="13" t="s">
        <v>215</v>
      </c>
      <c r="F5" s="13" t="s">
        <v>215</v>
      </c>
      <c r="G5" s="13" t="s">
        <v>53</v>
      </c>
      <c r="H5" s="13" t="s">
        <v>216</v>
      </c>
      <c r="I5" s="13" t="s">
        <v>55</v>
      </c>
    </row>
    <row r="6" s="4" customFormat="1" ht="19" customHeight="1" spans="1:9">
      <c r="A6" s="13"/>
      <c r="B6" s="14"/>
      <c r="C6" s="14"/>
      <c r="D6" s="13" t="s">
        <v>217</v>
      </c>
      <c r="E6" s="13" t="s">
        <v>217</v>
      </c>
      <c r="F6" s="13" t="s">
        <v>218</v>
      </c>
      <c r="G6" s="13"/>
      <c r="H6" s="13"/>
      <c r="I6" s="13"/>
    </row>
    <row r="7" s="4" customFormat="1" ht="19" customHeight="1" spans="1:9">
      <c r="A7" s="15"/>
      <c r="B7" s="14" t="s">
        <v>219</v>
      </c>
      <c r="C7" s="14"/>
      <c r="D7" s="16">
        <v>104</v>
      </c>
      <c r="E7" s="16">
        <v>104</v>
      </c>
      <c r="F7" s="13">
        <v>104</v>
      </c>
      <c r="G7" s="13">
        <v>10</v>
      </c>
      <c r="H7" s="17">
        <f>F7/E7</f>
        <v>1</v>
      </c>
      <c r="I7" s="17">
        <f>G7*H7</f>
        <v>10</v>
      </c>
    </row>
    <row r="8" s="4" customFormat="1" ht="19" customHeight="1" spans="1:9">
      <c r="A8" s="13"/>
      <c r="B8" s="14" t="s">
        <v>220</v>
      </c>
      <c r="C8" s="14"/>
      <c r="D8" s="16">
        <v>104</v>
      </c>
      <c r="E8" s="16">
        <v>104</v>
      </c>
      <c r="F8" s="13"/>
      <c r="G8" s="13"/>
      <c r="H8" s="13"/>
      <c r="I8" s="13"/>
    </row>
    <row r="9" s="4" customFormat="1" ht="19" customHeight="1" spans="1:9">
      <c r="A9" s="13"/>
      <c r="B9" s="18" t="s">
        <v>221</v>
      </c>
      <c r="C9" s="18"/>
      <c r="D9" s="16"/>
      <c r="E9" s="16"/>
      <c r="F9" s="13"/>
      <c r="G9" s="13"/>
      <c r="H9" s="13"/>
      <c r="I9" s="13"/>
    </row>
    <row r="10" s="4" customFormat="1" ht="19" customHeight="1" spans="1:9">
      <c r="A10" s="13"/>
      <c r="B10" s="18" t="s">
        <v>222</v>
      </c>
      <c r="C10" s="18"/>
      <c r="D10" s="13"/>
      <c r="E10" s="13"/>
      <c r="F10" s="13"/>
      <c r="G10" s="13"/>
      <c r="H10" s="13"/>
      <c r="I10" s="13"/>
    </row>
    <row r="11" s="4" customFormat="1" ht="22.5" customHeight="1" spans="1:9">
      <c r="A11" s="13" t="s">
        <v>66</v>
      </c>
      <c r="B11" s="13" t="s">
        <v>67</v>
      </c>
      <c r="C11" s="13"/>
      <c r="D11" s="13"/>
      <c r="E11" s="13"/>
      <c r="F11" s="13" t="s">
        <v>223</v>
      </c>
      <c r="G11" s="13"/>
      <c r="H11" s="13"/>
      <c r="I11" s="13"/>
    </row>
    <row r="12" s="4" customFormat="1" ht="34.5" customHeight="1" spans="1:9">
      <c r="A12" s="13"/>
      <c r="B12" s="19" t="s">
        <v>272</v>
      </c>
      <c r="C12" s="19"/>
      <c r="D12" s="13"/>
      <c r="E12" s="13"/>
      <c r="F12" s="14" t="s">
        <v>273</v>
      </c>
      <c r="G12" s="14"/>
      <c r="H12" s="14"/>
      <c r="I12" s="14"/>
    </row>
    <row r="13" s="5" customFormat="1" ht="24" spans="1:9">
      <c r="A13" s="20" t="s">
        <v>226</v>
      </c>
      <c r="B13" s="13" t="s">
        <v>227</v>
      </c>
      <c r="C13" s="13" t="s">
        <v>228</v>
      </c>
      <c r="D13" s="13" t="s">
        <v>74</v>
      </c>
      <c r="E13" s="13" t="s">
        <v>229</v>
      </c>
      <c r="F13" s="13" t="s">
        <v>76</v>
      </c>
      <c r="G13" s="13" t="s">
        <v>53</v>
      </c>
      <c r="H13" s="13" t="s">
        <v>55</v>
      </c>
      <c r="I13" s="13" t="s">
        <v>230</v>
      </c>
    </row>
    <row r="14" s="5" customFormat="1" ht="30" customHeight="1" spans="1:9">
      <c r="A14" s="21" t="s">
        <v>226</v>
      </c>
      <c r="B14" s="21" t="s">
        <v>231</v>
      </c>
      <c r="C14" s="13" t="s">
        <v>232</v>
      </c>
      <c r="D14" s="22" t="s">
        <v>274</v>
      </c>
      <c r="E14" s="23">
        <v>1</v>
      </c>
      <c r="F14" s="23">
        <v>1</v>
      </c>
      <c r="G14" s="13">
        <v>10</v>
      </c>
      <c r="H14" s="13">
        <v>10</v>
      </c>
      <c r="I14" s="13"/>
    </row>
    <row r="15" s="5" customFormat="1" ht="30" customHeight="1" spans="1:9">
      <c r="A15" s="24"/>
      <c r="B15" s="24"/>
      <c r="C15" s="13"/>
      <c r="D15" s="25" t="s">
        <v>275</v>
      </c>
      <c r="E15" s="23">
        <v>1</v>
      </c>
      <c r="F15" s="23">
        <v>1</v>
      </c>
      <c r="G15" s="13">
        <v>5</v>
      </c>
      <c r="H15" s="13">
        <v>5</v>
      </c>
      <c r="I15" s="13"/>
    </row>
    <row r="16" s="5" customFormat="1" ht="30" customHeight="1" spans="1:9">
      <c r="A16" s="24"/>
      <c r="B16" s="24"/>
      <c r="C16" s="21" t="s">
        <v>233</v>
      </c>
      <c r="D16" s="22" t="s">
        <v>276</v>
      </c>
      <c r="E16" s="23">
        <v>1</v>
      </c>
      <c r="F16" s="23">
        <v>1</v>
      </c>
      <c r="G16" s="13">
        <v>15</v>
      </c>
      <c r="H16" s="13">
        <v>15</v>
      </c>
      <c r="I16" s="13"/>
    </row>
    <row r="17" s="5" customFormat="1" ht="30" customHeight="1" spans="1:9">
      <c r="A17" s="24"/>
      <c r="B17" s="24"/>
      <c r="C17" s="21" t="s">
        <v>234</v>
      </c>
      <c r="D17" s="25" t="s">
        <v>277</v>
      </c>
      <c r="E17" s="26" t="s">
        <v>139</v>
      </c>
      <c r="F17" s="13" t="s">
        <v>139</v>
      </c>
      <c r="G17" s="13">
        <v>10</v>
      </c>
      <c r="H17" s="13">
        <v>10</v>
      </c>
      <c r="I17" s="26"/>
    </row>
    <row r="18" s="5" customFormat="1" ht="40" customHeight="1" spans="1:9">
      <c r="A18" s="24"/>
      <c r="B18" s="24"/>
      <c r="C18" s="21" t="s">
        <v>237</v>
      </c>
      <c r="D18" s="22" t="s">
        <v>278</v>
      </c>
      <c r="E18" s="27">
        <v>1</v>
      </c>
      <c r="F18" s="27">
        <v>1</v>
      </c>
      <c r="G18" s="13">
        <v>10</v>
      </c>
      <c r="H18" s="13">
        <v>10</v>
      </c>
      <c r="I18" s="13" t="s">
        <v>279</v>
      </c>
    </row>
    <row r="19" s="5" customFormat="1" ht="39" customHeight="1" spans="1:9">
      <c r="A19" s="24"/>
      <c r="B19" s="21" t="s">
        <v>239</v>
      </c>
      <c r="C19" s="21" t="s">
        <v>240</v>
      </c>
      <c r="D19" s="22" t="s">
        <v>280</v>
      </c>
      <c r="E19" s="26" t="s">
        <v>165</v>
      </c>
      <c r="F19" s="28" t="s">
        <v>165</v>
      </c>
      <c r="G19" s="13">
        <v>8</v>
      </c>
      <c r="H19" s="13">
        <v>8</v>
      </c>
      <c r="I19" s="13"/>
    </row>
    <row r="20" s="5" customFormat="1" ht="43" customHeight="1" spans="1:9">
      <c r="A20" s="24"/>
      <c r="B20" s="24"/>
      <c r="C20" s="21" t="s">
        <v>281</v>
      </c>
      <c r="D20" s="25" t="s">
        <v>282</v>
      </c>
      <c r="E20" s="26" t="s">
        <v>173</v>
      </c>
      <c r="F20" s="13" t="s">
        <v>173</v>
      </c>
      <c r="G20" s="13">
        <v>7</v>
      </c>
      <c r="H20" s="13">
        <v>7</v>
      </c>
      <c r="I20" s="13"/>
    </row>
    <row r="21" s="5" customFormat="1" ht="39" customHeight="1" spans="1:9">
      <c r="A21" s="24"/>
      <c r="B21" s="24"/>
      <c r="C21" s="21" t="s">
        <v>283</v>
      </c>
      <c r="D21" s="13" t="s">
        <v>284</v>
      </c>
      <c r="E21" s="26" t="s">
        <v>173</v>
      </c>
      <c r="F21" s="29" t="s">
        <v>179</v>
      </c>
      <c r="G21" s="13">
        <v>7</v>
      </c>
      <c r="H21" s="13">
        <v>7</v>
      </c>
      <c r="I21" s="13"/>
    </row>
    <row r="22" s="5" customFormat="1" ht="41" customHeight="1" spans="1:9">
      <c r="A22" s="24"/>
      <c r="B22" s="24"/>
      <c r="C22" s="13" t="s">
        <v>257</v>
      </c>
      <c r="D22" s="22" t="s">
        <v>285</v>
      </c>
      <c r="E22" s="26" t="s">
        <v>194</v>
      </c>
      <c r="F22" s="13" t="s">
        <v>195</v>
      </c>
      <c r="G22" s="13">
        <v>8</v>
      </c>
      <c r="H22" s="13">
        <v>8</v>
      </c>
      <c r="I22" s="13"/>
    </row>
    <row r="23" s="5" customFormat="1" ht="30" customHeight="1" spans="1:9">
      <c r="A23" s="24"/>
      <c r="B23" s="13" t="s">
        <v>260</v>
      </c>
      <c r="C23" s="13" t="s">
        <v>197</v>
      </c>
      <c r="D23" s="22" t="s">
        <v>286</v>
      </c>
      <c r="E23" s="26" t="s">
        <v>287</v>
      </c>
      <c r="F23" s="13">
        <v>0.97</v>
      </c>
      <c r="G23" s="13">
        <v>5</v>
      </c>
      <c r="H23" s="13">
        <v>5</v>
      </c>
      <c r="I23" s="13"/>
    </row>
    <row r="24" s="5" customFormat="1" ht="30" customHeight="1" spans="1:9">
      <c r="A24" s="24"/>
      <c r="B24" s="13"/>
      <c r="C24" s="13"/>
      <c r="D24" s="25" t="s">
        <v>288</v>
      </c>
      <c r="E24" s="26" t="s">
        <v>287</v>
      </c>
      <c r="F24" s="13">
        <v>0.95</v>
      </c>
      <c r="G24" s="13">
        <v>5</v>
      </c>
      <c r="H24" s="13">
        <v>5</v>
      </c>
      <c r="I24" s="13"/>
    </row>
    <row r="25" s="6" customFormat="1" ht="21.75" customHeight="1" spans="1:9">
      <c r="A25" s="12" t="s">
        <v>203</v>
      </c>
      <c r="B25" s="12"/>
      <c r="C25" s="12"/>
      <c r="D25" s="12"/>
      <c r="E25" s="12"/>
      <c r="F25" s="12"/>
      <c r="G25" s="12">
        <f>SUM(G14:G24)+G7</f>
        <v>100</v>
      </c>
      <c r="H25" s="30">
        <f>SUM(H14:H24)+I7</f>
        <v>100</v>
      </c>
      <c r="I25" s="12"/>
    </row>
    <row r="26" s="1" customFormat="1" ht="26.1" customHeight="1" spans="1:9">
      <c r="A26" s="31" t="s">
        <v>289</v>
      </c>
      <c r="B26" s="31"/>
      <c r="C26" s="31"/>
      <c r="D26" s="32"/>
      <c r="E26" s="33"/>
      <c r="F26" s="33"/>
      <c r="G26" s="33"/>
      <c r="H26" s="33"/>
      <c r="I26" s="33"/>
    </row>
  </sheetData>
  <mergeCells count="28">
    <mergeCell ref="A2:I2"/>
    <mergeCell ref="A3:B3"/>
    <mergeCell ref="C3:I3"/>
    <mergeCell ref="A4:B4"/>
    <mergeCell ref="C4:E4"/>
    <mergeCell ref="G4:I4"/>
    <mergeCell ref="B7:C7"/>
    <mergeCell ref="B8:C8"/>
    <mergeCell ref="B9:C9"/>
    <mergeCell ref="B10:C10"/>
    <mergeCell ref="B11:E11"/>
    <mergeCell ref="F11:I11"/>
    <mergeCell ref="B12:E12"/>
    <mergeCell ref="F12:I12"/>
    <mergeCell ref="A25:F25"/>
    <mergeCell ref="A26:I26"/>
    <mergeCell ref="A5:A10"/>
    <mergeCell ref="A11:A12"/>
    <mergeCell ref="A14:A24"/>
    <mergeCell ref="B14:B18"/>
    <mergeCell ref="B19:B22"/>
    <mergeCell ref="B23:B24"/>
    <mergeCell ref="C14:C15"/>
    <mergeCell ref="C23:C24"/>
    <mergeCell ref="G5:G6"/>
    <mergeCell ref="H5:H6"/>
    <mergeCell ref="I5:I6"/>
    <mergeCell ref="B5:C6"/>
  </mergeCells>
  <pageMargins left="0.75" right="0.275" top="1" bottom="0.70833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1.基础数据表</vt:lpstr>
      <vt:lpstr>2.整体支出绩效自评表</vt:lpstr>
      <vt:lpstr>3-1.业务工作专项资金自评表</vt:lpstr>
      <vt:lpstr>3-2 运行维护专项资金自评表</vt:lpstr>
      <vt:lpstr>3-3 教学楼改造专项资金自评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冰雪梅mg</cp:lastModifiedBy>
  <dcterms:created xsi:type="dcterms:W3CDTF">2020-05-03T17:11:00Z</dcterms:created>
  <cp:lastPrinted>2020-07-28T08:38:00Z</cp:lastPrinted>
  <dcterms:modified xsi:type="dcterms:W3CDTF">2021-07-01T05:06:08Z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KSOReadingLayout">
    <vt:bool>true</vt:bool>
  </property>
  <property fmtid="{D5CDD505-2E9C-101B-9397-08002B2CF9AE}" pid="4" name="ICV">
    <vt:lpwstr>3AD226E705C444C9A06375057791C14A</vt:lpwstr>
  </property>
</Properties>
</file>